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메이드유\회계\메이드유의원 재고자료\2025년\"/>
    </mc:Choice>
  </mc:AlternateContent>
  <xr:revisionPtr revIDLastSave="0" documentId="13_ncr:1_{6A95547F-C33B-498E-A752-9E203DB4C8E3}" xr6:coauthVersionLast="47" xr6:coauthVersionMax="47" xr10:uidLastSave="{00000000-0000-0000-0000-000000000000}"/>
  <bookViews>
    <workbookView xWindow="29250" yWindow="0" windowWidth="26175" windowHeight="17280" xr2:uid="{3B1799DC-F86F-4500-8291-C378937D0F00}"/>
  </bookViews>
  <sheets>
    <sheet name="25'03월" sheetId="3" r:id="rId1"/>
    <sheet name="Sheet1" sheetId="1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9" i="3" l="1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93" i="3"/>
  <c r="I94" i="3"/>
  <c r="I95" i="3"/>
  <c r="I96" i="3"/>
  <c r="I97" i="3"/>
  <c r="I98" i="3"/>
  <c r="I99" i="3"/>
  <c r="I100" i="3"/>
  <c r="I101" i="3"/>
  <c r="I102" i="3"/>
  <c r="I103" i="3"/>
  <c r="I104" i="3"/>
  <c r="I105" i="3"/>
  <c r="I106" i="3"/>
  <c r="I107" i="3"/>
  <c r="I108" i="3"/>
  <c r="I109" i="3"/>
  <c r="I110" i="3"/>
  <c r="I111" i="3"/>
  <c r="I112" i="3"/>
  <c r="I113" i="3"/>
  <c r="I114" i="3"/>
  <c r="I115" i="3"/>
  <c r="I116" i="3"/>
  <c r="I117" i="3"/>
  <c r="I118" i="3"/>
  <c r="I119" i="3"/>
  <c r="I120" i="3"/>
  <c r="I121" i="3"/>
  <c r="I122" i="3"/>
  <c r="I123" i="3"/>
  <c r="I124" i="3"/>
  <c r="I125" i="3"/>
  <c r="I126" i="3"/>
  <c r="I127" i="3"/>
  <c r="I128" i="3"/>
  <c r="I129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E55" i="3"/>
  <c r="E56" i="3"/>
  <c r="F56" i="3" s="1"/>
  <c r="E57" i="3"/>
  <c r="E58" i="3"/>
  <c r="E59" i="3"/>
  <c r="E60" i="3"/>
  <c r="Q60" i="3" s="1"/>
  <c r="E61" i="3"/>
  <c r="E62" i="3"/>
  <c r="Q62" i="3" s="1"/>
  <c r="E63" i="3"/>
  <c r="Q63" i="3" s="1"/>
  <c r="E64" i="3"/>
  <c r="Q64" i="3" s="1"/>
  <c r="E65" i="3"/>
  <c r="Q65" i="3" s="1"/>
  <c r="E66" i="3"/>
  <c r="E67" i="3"/>
  <c r="E68" i="3"/>
  <c r="Q68" i="3" s="1"/>
  <c r="E69" i="3"/>
  <c r="E70" i="3"/>
  <c r="E71" i="3"/>
  <c r="E72" i="3"/>
  <c r="Q72" i="3" s="1"/>
  <c r="E73" i="3"/>
  <c r="E74" i="3"/>
  <c r="Q74" i="3" s="1"/>
  <c r="E75" i="3"/>
  <c r="Q75" i="3" s="1"/>
  <c r="E76" i="3"/>
  <c r="Q76" i="3" s="1"/>
  <c r="E77" i="3"/>
  <c r="Q77" i="3" s="1"/>
  <c r="E78" i="3"/>
  <c r="E79" i="3"/>
  <c r="E80" i="3"/>
  <c r="Q80" i="3" s="1"/>
  <c r="E81" i="3"/>
  <c r="E82" i="3"/>
  <c r="Q82" i="3" s="1"/>
  <c r="E83" i="3"/>
  <c r="E84" i="3"/>
  <c r="Q84" i="3" s="1"/>
  <c r="E85" i="3"/>
  <c r="E86" i="3"/>
  <c r="Q86" i="3" s="1"/>
  <c r="E87" i="3"/>
  <c r="Q87" i="3" s="1"/>
  <c r="E88" i="3"/>
  <c r="E89" i="3"/>
  <c r="Q89" i="3" s="1"/>
  <c r="E90" i="3"/>
  <c r="E91" i="3"/>
  <c r="E92" i="3"/>
  <c r="Q92" i="3" s="1"/>
  <c r="E93" i="3"/>
  <c r="E94" i="3"/>
  <c r="Q94" i="3" s="1"/>
  <c r="E95" i="3"/>
  <c r="E96" i="3"/>
  <c r="Q96" i="3" s="1"/>
  <c r="E97" i="3"/>
  <c r="E98" i="3"/>
  <c r="Q98" i="3" s="1"/>
  <c r="E99" i="3"/>
  <c r="Q99" i="3" s="1"/>
  <c r="E100" i="3"/>
  <c r="E101" i="3"/>
  <c r="Q101" i="3" s="1"/>
  <c r="E102" i="3"/>
  <c r="E103" i="3"/>
  <c r="E104" i="3"/>
  <c r="Q104" i="3" s="1"/>
  <c r="E105" i="3"/>
  <c r="E106" i="3"/>
  <c r="E107" i="3"/>
  <c r="E108" i="3"/>
  <c r="Q108" i="3" s="1"/>
  <c r="E109" i="3"/>
  <c r="E110" i="3"/>
  <c r="E111" i="3"/>
  <c r="Q111" i="3" s="1"/>
  <c r="E112" i="3"/>
  <c r="E113" i="3"/>
  <c r="Q113" i="3" s="1"/>
  <c r="E114" i="3"/>
  <c r="E115" i="3"/>
  <c r="E116" i="3"/>
  <c r="Q116" i="3" s="1"/>
  <c r="E117" i="3"/>
  <c r="E118" i="3"/>
  <c r="Q118" i="3" s="1"/>
  <c r="E119" i="3"/>
  <c r="E120" i="3"/>
  <c r="Q120" i="3" s="1"/>
  <c r="E121" i="3"/>
  <c r="E122" i="3"/>
  <c r="Q122" i="3" s="1"/>
  <c r="E123" i="3"/>
  <c r="E124" i="3"/>
  <c r="E125" i="3"/>
  <c r="Q125" i="3" s="1"/>
  <c r="E126" i="3"/>
  <c r="E127" i="3"/>
  <c r="E128" i="3"/>
  <c r="Q128" i="3" s="1"/>
  <c r="E129" i="3"/>
  <c r="Q129" i="3" s="1"/>
  <c r="E54" i="3"/>
  <c r="D55" i="3"/>
  <c r="D56" i="3"/>
  <c r="D57" i="3"/>
  <c r="D58" i="3"/>
  <c r="D59" i="3"/>
  <c r="F59" i="3" s="1"/>
  <c r="D60" i="3"/>
  <c r="F60" i="3" s="1"/>
  <c r="D61" i="3"/>
  <c r="P61" i="3" s="1"/>
  <c r="D62" i="3"/>
  <c r="P62" i="3" s="1"/>
  <c r="D63" i="3"/>
  <c r="P63" i="3" s="1"/>
  <c r="D64" i="3"/>
  <c r="P64" i="3" s="1"/>
  <c r="D65" i="3"/>
  <c r="P65" i="3" s="1"/>
  <c r="D66" i="3"/>
  <c r="P66" i="3" s="1"/>
  <c r="D67" i="3"/>
  <c r="P67" i="3" s="1"/>
  <c r="D68" i="3"/>
  <c r="P68" i="3" s="1"/>
  <c r="D69" i="3"/>
  <c r="P69" i="3" s="1"/>
  <c r="D70" i="3"/>
  <c r="F70" i="3" s="1"/>
  <c r="D71" i="3"/>
  <c r="F71" i="3" s="1"/>
  <c r="D72" i="3"/>
  <c r="F72" i="3" s="1"/>
  <c r="D73" i="3"/>
  <c r="P73" i="3" s="1"/>
  <c r="D74" i="3"/>
  <c r="P74" i="3" s="1"/>
  <c r="D75" i="3"/>
  <c r="P75" i="3" s="1"/>
  <c r="D76" i="3"/>
  <c r="P76" i="3" s="1"/>
  <c r="D77" i="3"/>
  <c r="P77" i="3" s="1"/>
  <c r="D78" i="3"/>
  <c r="P78" i="3" s="1"/>
  <c r="D79" i="3"/>
  <c r="P79" i="3" s="1"/>
  <c r="D80" i="3"/>
  <c r="D81" i="3"/>
  <c r="D82" i="3"/>
  <c r="F82" i="3" s="1"/>
  <c r="D83" i="3"/>
  <c r="P83" i="3" s="1"/>
  <c r="D84" i="3"/>
  <c r="P84" i="3" s="1"/>
  <c r="D85" i="3"/>
  <c r="P85" i="3" s="1"/>
  <c r="D86" i="3"/>
  <c r="P86" i="3" s="1"/>
  <c r="D87" i="3"/>
  <c r="P87" i="3" s="1"/>
  <c r="D88" i="3"/>
  <c r="P88" i="3" s="1"/>
  <c r="D89" i="3"/>
  <c r="P89" i="3" s="1"/>
  <c r="D90" i="3"/>
  <c r="P90" i="3" s="1"/>
  <c r="D91" i="3"/>
  <c r="P91" i="3" s="1"/>
  <c r="D92" i="3"/>
  <c r="D93" i="3"/>
  <c r="D94" i="3"/>
  <c r="F94" i="3" s="1"/>
  <c r="D95" i="3"/>
  <c r="P95" i="3" s="1"/>
  <c r="D96" i="3"/>
  <c r="P96" i="3" s="1"/>
  <c r="D97" i="3"/>
  <c r="P97" i="3" s="1"/>
  <c r="D98" i="3"/>
  <c r="P98" i="3" s="1"/>
  <c r="D99" i="3"/>
  <c r="P99" i="3" s="1"/>
  <c r="D100" i="3"/>
  <c r="P100" i="3" s="1"/>
  <c r="D101" i="3"/>
  <c r="P101" i="3" s="1"/>
  <c r="D102" i="3"/>
  <c r="P102" i="3" s="1"/>
  <c r="D103" i="3"/>
  <c r="P103" i="3" s="1"/>
  <c r="D104" i="3"/>
  <c r="D105" i="3"/>
  <c r="D106" i="3"/>
  <c r="F106" i="3" s="1"/>
  <c r="D107" i="3"/>
  <c r="P107" i="3" s="1"/>
  <c r="D108" i="3"/>
  <c r="P108" i="3" s="1"/>
  <c r="D109" i="3"/>
  <c r="P109" i="3" s="1"/>
  <c r="D110" i="3"/>
  <c r="P110" i="3" s="1"/>
  <c r="D111" i="3"/>
  <c r="P111" i="3" s="1"/>
  <c r="D112" i="3"/>
  <c r="P112" i="3" s="1"/>
  <c r="D113" i="3"/>
  <c r="P113" i="3" s="1"/>
  <c r="D114" i="3"/>
  <c r="P114" i="3" s="1"/>
  <c r="D115" i="3"/>
  <c r="P115" i="3" s="1"/>
  <c r="D116" i="3"/>
  <c r="D117" i="3"/>
  <c r="F117" i="3" s="1"/>
  <c r="D118" i="3"/>
  <c r="F118" i="3" s="1"/>
  <c r="D119" i="3"/>
  <c r="P119" i="3" s="1"/>
  <c r="D120" i="3"/>
  <c r="P120" i="3" s="1"/>
  <c r="D121" i="3"/>
  <c r="P121" i="3" s="1"/>
  <c r="D122" i="3"/>
  <c r="P122" i="3" s="1"/>
  <c r="D123" i="3"/>
  <c r="P123" i="3" s="1"/>
  <c r="D124" i="3"/>
  <c r="P124" i="3" s="1"/>
  <c r="D125" i="3"/>
  <c r="P125" i="3" s="1"/>
  <c r="D126" i="3"/>
  <c r="P126" i="3" s="1"/>
  <c r="D127" i="3"/>
  <c r="P127" i="3" s="1"/>
  <c r="D128" i="3"/>
  <c r="D129" i="3"/>
  <c r="P129" i="3" s="1"/>
  <c r="D54" i="3"/>
  <c r="I40" i="3"/>
  <c r="I41" i="3"/>
  <c r="I42" i="3"/>
  <c r="I43" i="3"/>
  <c r="I44" i="3"/>
  <c r="I45" i="3"/>
  <c r="E5" i="3"/>
  <c r="E6" i="3"/>
  <c r="E7" i="3"/>
  <c r="Q7" i="3" s="1"/>
  <c r="E8" i="3"/>
  <c r="E9" i="3"/>
  <c r="E10" i="3"/>
  <c r="E11" i="3"/>
  <c r="E12" i="3"/>
  <c r="E13" i="3"/>
  <c r="E14" i="3"/>
  <c r="Q14" i="3" s="1"/>
  <c r="E15" i="3"/>
  <c r="Q15" i="3" s="1"/>
  <c r="E16" i="3"/>
  <c r="Q16" i="3" s="1"/>
  <c r="E17" i="3"/>
  <c r="Q17" i="3" s="1"/>
  <c r="E18" i="3"/>
  <c r="E19" i="3"/>
  <c r="Q19" i="3" s="1"/>
  <c r="E20" i="3"/>
  <c r="E21" i="3"/>
  <c r="E22" i="3"/>
  <c r="E23" i="3"/>
  <c r="E24" i="3"/>
  <c r="E25" i="3"/>
  <c r="E26" i="3"/>
  <c r="Q26" i="3" s="1"/>
  <c r="E27" i="3"/>
  <c r="Q27" i="3" s="1"/>
  <c r="E28" i="3"/>
  <c r="Q28" i="3" s="1"/>
  <c r="E29" i="3"/>
  <c r="Q29" i="3" s="1"/>
  <c r="E30" i="3"/>
  <c r="E31" i="3"/>
  <c r="Q31" i="3" s="1"/>
  <c r="E32" i="3"/>
  <c r="E33" i="3"/>
  <c r="E34" i="3"/>
  <c r="E35" i="3"/>
  <c r="E36" i="3"/>
  <c r="E37" i="3"/>
  <c r="E38" i="3"/>
  <c r="Q38" i="3" s="1"/>
  <c r="E39" i="3"/>
  <c r="E40" i="3"/>
  <c r="Q40" i="3" s="1"/>
  <c r="E41" i="3"/>
  <c r="Q41" i="3" s="1"/>
  <c r="E42" i="3"/>
  <c r="E43" i="3"/>
  <c r="Q43" i="3" s="1"/>
  <c r="E44" i="3"/>
  <c r="E45" i="3"/>
  <c r="E46" i="3"/>
  <c r="E47" i="3"/>
  <c r="E48" i="3"/>
  <c r="E49" i="3"/>
  <c r="Q49" i="3" s="1"/>
  <c r="E50" i="3"/>
  <c r="Q50" i="3" s="1"/>
  <c r="E51" i="3"/>
  <c r="Q51" i="3" s="1"/>
  <c r="E52" i="3"/>
  <c r="Q52" i="3" s="1"/>
  <c r="E4" i="3"/>
  <c r="D5" i="3"/>
  <c r="D6" i="3"/>
  <c r="P6" i="3" s="1"/>
  <c r="D7" i="3"/>
  <c r="D8" i="3"/>
  <c r="D9" i="3"/>
  <c r="D10" i="3"/>
  <c r="F10" i="3" s="1"/>
  <c r="D11" i="3"/>
  <c r="F11" i="3" s="1"/>
  <c r="D12" i="3"/>
  <c r="F12" i="3" s="1"/>
  <c r="D13" i="3"/>
  <c r="F13" i="3" s="1"/>
  <c r="D14" i="3"/>
  <c r="P14" i="3" s="1"/>
  <c r="D15" i="3"/>
  <c r="O15" i="3" s="1"/>
  <c r="D16" i="3"/>
  <c r="D17" i="3"/>
  <c r="P17" i="3" s="1"/>
  <c r="D18" i="3"/>
  <c r="P18" i="3" s="1"/>
  <c r="D19" i="3"/>
  <c r="D20" i="3"/>
  <c r="F20" i="3" s="1"/>
  <c r="D21" i="3"/>
  <c r="F21" i="3" s="1"/>
  <c r="D22" i="3"/>
  <c r="F22" i="3" s="1"/>
  <c r="D23" i="3"/>
  <c r="F23" i="3" s="1"/>
  <c r="D24" i="3"/>
  <c r="F24" i="3" s="1"/>
  <c r="D25" i="3"/>
  <c r="F25" i="3" s="1"/>
  <c r="D26" i="3"/>
  <c r="D27" i="3"/>
  <c r="D28" i="3"/>
  <c r="P28" i="3" s="1"/>
  <c r="D29" i="3"/>
  <c r="P29" i="3" s="1"/>
  <c r="D30" i="3"/>
  <c r="F30" i="3" s="1"/>
  <c r="D31" i="3"/>
  <c r="D32" i="3"/>
  <c r="F32" i="3" s="1"/>
  <c r="D33" i="3"/>
  <c r="F33" i="3" s="1"/>
  <c r="D34" i="3"/>
  <c r="F34" i="3" s="1"/>
  <c r="D35" i="3"/>
  <c r="F35" i="3" s="1"/>
  <c r="D36" i="3"/>
  <c r="F36" i="3" s="1"/>
  <c r="D37" i="3"/>
  <c r="L37" i="3" s="1"/>
  <c r="D38" i="3"/>
  <c r="D39" i="3"/>
  <c r="D40" i="3"/>
  <c r="P40" i="3" s="1"/>
  <c r="D41" i="3"/>
  <c r="P41" i="3" s="1"/>
  <c r="D42" i="3"/>
  <c r="F42" i="3" s="1"/>
  <c r="D43" i="3"/>
  <c r="D44" i="3"/>
  <c r="F44" i="3" s="1"/>
  <c r="D45" i="3"/>
  <c r="F45" i="3" s="1"/>
  <c r="D46" i="3"/>
  <c r="F46" i="3" s="1"/>
  <c r="D47" i="3"/>
  <c r="F47" i="3" s="1"/>
  <c r="D48" i="3"/>
  <c r="O48" i="3" s="1"/>
  <c r="D49" i="3"/>
  <c r="L49" i="3" s="1"/>
  <c r="D50" i="3"/>
  <c r="D51" i="3"/>
  <c r="D52" i="3"/>
  <c r="P52" i="3" s="1"/>
  <c r="D4" i="3"/>
  <c r="Q131" i="3"/>
  <c r="P131" i="3"/>
  <c r="M131" i="3"/>
  <c r="Q130" i="3"/>
  <c r="P130" i="3"/>
  <c r="M130" i="3"/>
  <c r="Q127" i="3"/>
  <c r="L127" i="3"/>
  <c r="M126" i="3"/>
  <c r="O126" i="3" s="1"/>
  <c r="Q126" i="3"/>
  <c r="M125" i="3"/>
  <c r="Q124" i="3"/>
  <c r="Q123" i="3"/>
  <c r="Q121" i="3"/>
  <c r="L121" i="3"/>
  <c r="L120" i="3"/>
  <c r="L119" i="3"/>
  <c r="Q119" i="3"/>
  <c r="Q117" i="3"/>
  <c r="M116" i="3"/>
  <c r="O116" i="3" s="1"/>
  <c r="L116" i="3"/>
  <c r="Q115" i="3"/>
  <c r="L115" i="3"/>
  <c r="L114" i="3"/>
  <c r="Q114" i="3"/>
  <c r="Q112" i="3"/>
  <c r="L112" i="3"/>
  <c r="L110" i="3"/>
  <c r="M110" i="3"/>
  <c r="Q109" i="3"/>
  <c r="Q107" i="3"/>
  <c r="M107" i="3"/>
  <c r="O107" i="3" s="1"/>
  <c r="Q106" i="3"/>
  <c r="Q105" i="3"/>
  <c r="M105" i="3"/>
  <c r="O105" i="3" s="1"/>
  <c r="L105" i="3"/>
  <c r="M104" i="3"/>
  <c r="O104" i="3" s="1"/>
  <c r="L104" i="3"/>
  <c r="L103" i="3"/>
  <c r="Q103" i="3"/>
  <c r="M102" i="3"/>
  <c r="O102" i="3" s="1"/>
  <c r="L102" i="3"/>
  <c r="Q102" i="3"/>
  <c r="Q100" i="3"/>
  <c r="Q97" i="3"/>
  <c r="L97" i="3"/>
  <c r="M96" i="3"/>
  <c r="O96" i="3" s="1"/>
  <c r="L96" i="3"/>
  <c r="M95" i="3"/>
  <c r="O95" i="3" s="1"/>
  <c r="Q95" i="3"/>
  <c r="M93" i="3"/>
  <c r="O93" i="3" s="1"/>
  <c r="Q93" i="3"/>
  <c r="M92" i="3"/>
  <c r="Q91" i="3"/>
  <c r="M91" i="3"/>
  <c r="O91" i="3" s="1"/>
  <c r="Q90" i="3"/>
  <c r="L89" i="3"/>
  <c r="M88" i="3"/>
  <c r="O88" i="3" s="1"/>
  <c r="L88" i="3"/>
  <c r="Q88" i="3"/>
  <c r="Q85" i="3"/>
  <c r="L83" i="3"/>
  <c r="Q83" i="3"/>
  <c r="Q81" i="3"/>
  <c r="M80" i="3"/>
  <c r="L80" i="3"/>
  <c r="Q79" i="3"/>
  <c r="L79" i="3"/>
  <c r="Q78" i="3"/>
  <c r="Q73" i="3"/>
  <c r="M73" i="3"/>
  <c r="O73" i="3" s="1"/>
  <c r="Q71" i="3"/>
  <c r="L71" i="3"/>
  <c r="L70" i="3"/>
  <c r="M70" i="3"/>
  <c r="O70" i="3" s="1"/>
  <c r="Q70" i="3"/>
  <c r="L69" i="3"/>
  <c r="M69" i="3"/>
  <c r="O69" i="3" s="1"/>
  <c r="Q69" i="3"/>
  <c r="M67" i="3"/>
  <c r="O67" i="3" s="1"/>
  <c r="Q67" i="3"/>
  <c r="M66" i="3"/>
  <c r="O66" i="3" s="1"/>
  <c r="Q66" i="3"/>
  <c r="L64" i="3"/>
  <c r="L63" i="3"/>
  <c r="Q61" i="3"/>
  <c r="I60" i="3"/>
  <c r="P60" i="3"/>
  <c r="R60" i="3" s="1"/>
  <c r="Q59" i="3"/>
  <c r="I59" i="3"/>
  <c r="L59" i="3"/>
  <c r="Q58" i="3"/>
  <c r="I58" i="3"/>
  <c r="P57" i="3"/>
  <c r="L57" i="3"/>
  <c r="M57" i="3"/>
  <c r="I57" i="3"/>
  <c r="Q57" i="3"/>
  <c r="F57" i="3"/>
  <c r="L56" i="3"/>
  <c r="I56" i="3"/>
  <c r="P56" i="3"/>
  <c r="M55" i="3"/>
  <c r="O55" i="3" s="1"/>
  <c r="I55" i="3"/>
  <c r="Q55" i="3"/>
  <c r="I54" i="3"/>
  <c r="Q54" i="3"/>
  <c r="M53" i="3"/>
  <c r="O52" i="3"/>
  <c r="L52" i="3"/>
  <c r="I52" i="3"/>
  <c r="O51" i="3"/>
  <c r="I51" i="3"/>
  <c r="L51" i="3"/>
  <c r="O50" i="3"/>
  <c r="I50" i="3"/>
  <c r="L50" i="3"/>
  <c r="I49" i="3"/>
  <c r="Q48" i="3"/>
  <c r="I48" i="3"/>
  <c r="Q47" i="3"/>
  <c r="L47" i="3"/>
  <c r="I47" i="3"/>
  <c r="L46" i="3"/>
  <c r="I46" i="3"/>
  <c r="Q46" i="3"/>
  <c r="L45" i="3"/>
  <c r="Q45" i="3"/>
  <c r="O45" i="3"/>
  <c r="L44" i="3"/>
  <c r="Q44" i="3"/>
  <c r="O44" i="3"/>
  <c r="O43" i="3"/>
  <c r="L43" i="3"/>
  <c r="Q42" i="3"/>
  <c r="L41" i="3"/>
  <c r="L39" i="3"/>
  <c r="I39" i="3"/>
  <c r="O39" i="3"/>
  <c r="I38" i="3"/>
  <c r="I37" i="3"/>
  <c r="Q37" i="3"/>
  <c r="L36" i="3"/>
  <c r="I36" i="3"/>
  <c r="Q36" i="3"/>
  <c r="L35" i="3"/>
  <c r="I35" i="3"/>
  <c r="Q35" i="3"/>
  <c r="L34" i="3"/>
  <c r="I34" i="3"/>
  <c r="Q34" i="3"/>
  <c r="L33" i="3"/>
  <c r="I33" i="3"/>
  <c r="I32" i="3"/>
  <c r="Q32" i="3"/>
  <c r="I31" i="3"/>
  <c r="I30" i="3"/>
  <c r="Q30" i="3"/>
  <c r="I29" i="3"/>
  <c r="I28" i="3"/>
  <c r="I27" i="3"/>
  <c r="I26" i="3"/>
  <c r="Q25" i="3"/>
  <c r="I25" i="3"/>
  <c r="Q24" i="3"/>
  <c r="O24" i="3"/>
  <c r="L24" i="3"/>
  <c r="I24" i="3"/>
  <c r="Q23" i="3"/>
  <c r="O23" i="3"/>
  <c r="L23" i="3"/>
  <c r="I23" i="3"/>
  <c r="O22" i="3"/>
  <c r="L22" i="3"/>
  <c r="I22" i="3"/>
  <c r="Q22" i="3"/>
  <c r="Q21" i="3"/>
  <c r="O21" i="3"/>
  <c r="I21" i="3"/>
  <c r="Q20" i="3"/>
  <c r="O20" i="3"/>
  <c r="L20" i="3"/>
  <c r="I20" i="3"/>
  <c r="L19" i="3"/>
  <c r="I19" i="3"/>
  <c r="L18" i="3"/>
  <c r="I18" i="3"/>
  <c r="Q18" i="3"/>
  <c r="I17" i="3"/>
  <c r="O16" i="3"/>
  <c r="I16" i="3"/>
  <c r="L16" i="3"/>
  <c r="I15" i="3"/>
  <c r="I14" i="3"/>
  <c r="L14" i="3"/>
  <c r="Q13" i="3"/>
  <c r="O13" i="3"/>
  <c r="L13" i="3"/>
  <c r="I13" i="3"/>
  <c r="P12" i="3"/>
  <c r="O12" i="3"/>
  <c r="I12" i="3"/>
  <c r="Q12" i="3"/>
  <c r="L12" i="3"/>
  <c r="P11" i="3"/>
  <c r="O11" i="3"/>
  <c r="I11" i="3"/>
  <c r="Q11" i="3"/>
  <c r="L11" i="3"/>
  <c r="P10" i="3"/>
  <c r="O10" i="3"/>
  <c r="I10" i="3"/>
  <c r="Q10" i="3"/>
  <c r="L10" i="3"/>
  <c r="P9" i="3"/>
  <c r="O9" i="3"/>
  <c r="I9" i="3"/>
  <c r="Q9" i="3"/>
  <c r="L9" i="3"/>
  <c r="P8" i="3"/>
  <c r="O8" i="3"/>
  <c r="I8" i="3"/>
  <c r="Q8" i="3"/>
  <c r="L8" i="3"/>
  <c r="P7" i="3"/>
  <c r="O7" i="3"/>
  <c r="I7" i="3"/>
  <c r="L7" i="3"/>
  <c r="O6" i="3"/>
  <c r="I6" i="3"/>
  <c r="Q6" i="3"/>
  <c r="L6" i="3"/>
  <c r="P5" i="3"/>
  <c r="O5" i="3"/>
  <c r="I5" i="3"/>
  <c r="L5" i="3"/>
  <c r="P4" i="3"/>
  <c r="O4" i="3"/>
  <c r="I4" i="3"/>
  <c r="L4" i="3"/>
  <c r="F16" i="3" l="1"/>
  <c r="F105" i="3"/>
  <c r="F93" i="3"/>
  <c r="F81" i="3"/>
  <c r="F128" i="3"/>
  <c r="F116" i="3"/>
  <c r="F104" i="3"/>
  <c r="F92" i="3"/>
  <c r="F80" i="3"/>
  <c r="Q56" i="3"/>
  <c r="F55" i="3"/>
  <c r="F43" i="3"/>
  <c r="F31" i="3"/>
  <c r="F19" i="3"/>
  <c r="F7" i="3"/>
  <c r="R65" i="3"/>
  <c r="F8" i="3"/>
  <c r="F50" i="3"/>
  <c r="F38" i="3"/>
  <c r="F26" i="3"/>
  <c r="P55" i="3"/>
  <c r="R123" i="3"/>
  <c r="R111" i="3"/>
  <c r="R99" i="3"/>
  <c r="R87" i="3"/>
  <c r="R76" i="3"/>
  <c r="R64" i="3"/>
  <c r="P38" i="3"/>
  <c r="R38" i="3" s="1"/>
  <c r="R122" i="3"/>
  <c r="R86" i="3"/>
  <c r="R52" i="3"/>
  <c r="R40" i="3"/>
  <c r="R28" i="3"/>
  <c r="F4" i="3"/>
  <c r="F5" i="3"/>
  <c r="F78" i="3"/>
  <c r="P13" i="3"/>
  <c r="F51" i="3"/>
  <c r="P16" i="3"/>
  <c r="R41" i="3"/>
  <c r="R29" i="3"/>
  <c r="R17" i="3"/>
  <c r="P50" i="3"/>
  <c r="R50" i="3" s="1"/>
  <c r="R124" i="3"/>
  <c r="R112" i="3"/>
  <c r="R100" i="3"/>
  <c r="R88" i="3"/>
  <c r="R77" i="3"/>
  <c r="R66" i="3"/>
  <c r="F90" i="3"/>
  <c r="Q4" i="3"/>
  <c r="F39" i="3"/>
  <c r="F27" i="3"/>
  <c r="F52" i="3"/>
  <c r="P27" i="3"/>
  <c r="R27" i="3" s="1"/>
  <c r="R98" i="3"/>
  <c r="F69" i="3"/>
  <c r="F40" i="3"/>
  <c r="R121" i="3"/>
  <c r="R109" i="3"/>
  <c r="R97" i="3"/>
  <c r="R85" i="3"/>
  <c r="R75" i="3"/>
  <c r="R63" i="3"/>
  <c r="F68" i="3"/>
  <c r="F28" i="3"/>
  <c r="R129" i="3"/>
  <c r="R120" i="3"/>
  <c r="R108" i="3"/>
  <c r="R96" i="3"/>
  <c r="R84" i="3"/>
  <c r="R74" i="3"/>
  <c r="R62" i="3"/>
  <c r="F17" i="3"/>
  <c r="R119" i="3"/>
  <c r="R107" i="3"/>
  <c r="R95" i="3"/>
  <c r="R83" i="3"/>
  <c r="R73" i="3"/>
  <c r="R61" i="3"/>
  <c r="P117" i="3"/>
  <c r="R117" i="3" s="1"/>
  <c r="Q5" i="3"/>
  <c r="R5" i="3" s="1"/>
  <c r="F9" i="3"/>
  <c r="P105" i="3"/>
  <c r="R105" i="3" s="1"/>
  <c r="R127" i="3"/>
  <c r="R115" i="3"/>
  <c r="R103" i="3"/>
  <c r="R91" i="3"/>
  <c r="R79" i="3"/>
  <c r="R69" i="3"/>
  <c r="F126" i="3"/>
  <c r="P93" i="3"/>
  <c r="R93" i="3" s="1"/>
  <c r="R126" i="3"/>
  <c r="R114" i="3"/>
  <c r="R102" i="3"/>
  <c r="R90" i="3"/>
  <c r="R78" i="3"/>
  <c r="R68" i="3"/>
  <c r="F114" i="3"/>
  <c r="P81" i="3"/>
  <c r="R81" i="3" s="1"/>
  <c r="R18" i="3"/>
  <c r="F6" i="3"/>
  <c r="R125" i="3"/>
  <c r="R113" i="3"/>
  <c r="R101" i="3"/>
  <c r="R89" i="3"/>
  <c r="R67" i="3"/>
  <c r="F102" i="3"/>
  <c r="P71" i="3"/>
  <c r="R71" i="3" s="1"/>
  <c r="F41" i="3"/>
  <c r="F29" i="3"/>
  <c r="F18" i="3"/>
  <c r="P51" i="3"/>
  <c r="R51" i="3" s="1"/>
  <c r="P39" i="3"/>
  <c r="F127" i="3"/>
  <c r="F115" i="3"/>
  <c r="F103" i="3"/>
  <c r="F91" i="3"/>
  <c r="F79" i="3"/>
  <c r="P118" i="3"/>
  <c r="R118" i="3" s="1"/>
  <c r="P106" i="3"/>
  <c r="R106" i="3" s="1"/>
  <c r="P94" i="3"/>
  <c r="R94" i="3" s="1"/>
  <c r="P82" i="3"/>
  <c r="R82" i="3" s="1"/>
  <c r="P72" i="3"/>
  <c r="R72" i="3" s="1"/>
  <c r="P49" i="3"/>
  <c r="R49" i="3" s="1"/>
  <c r="P37" i="3"/>
  <c r="R37" i="3" s="1"/>
  <c r="P26" i="3"/>
  <c r="R26" i="3" s="1"/>
  <c r="F125" i="3"/>
  <c r="F113" i="3"/>
  <c r="F101" i="3"/>
  <c r="F89" i="3"/>
  <c r="F67" i="3"/>
  <c r="P128" i="3"/>
  <c r="R128" i="3" s="1"/>
  <c r="P116" i="3"/>
  <c r="R116" i="3" s="1"/>
  <c r="P104" i="3"/>
  <c r="R104" i="3" s="1"/>
  <c r="P92" i="3"/>
  <c r="R92" i="3" s="1"/>
  <c r="P80" i="3"/>
  <c r="R80" i="3" s="1"/>
  <c r="P70" i="3"/>
  <c r="R70" i="3" s="1"/>
  <c r="F15" i="3"/>
  <c r="P48" i="3"/>
  <c r="R48" i="3" s="1"/>
  <c r="P36" i="3"/>
  <c r="R36" i="3" s="1"/>
  <c r="P25" i="3"/>
  <c r="R25" i="3" s="1"/>
  <c r="F124" i="3"/>
  <c r="F112" i="3"/>
  <c r="F100" i="3"/>
  <c r="F88" i="3"/>
  <c r="F77" i="3"/>
  <c r="F66" i="3"/>
  <c r="F49" i="3"/>
  <c r="F37" i="3"/>
  <c r="F14" i="3"/>
  <c r="P47" i="3"/>
  <c r="R47" i="3" s="1"/>
  <c r="P35" i="3"/>
  <c r="R35" i="3" s="1"/>
  <c r="P24" i="3"/>
  <c r="R24" i="3" s="1"/>
  <c r="F123" i="3"/>
  <c r="F111" i="3"/>
  <c r="F99" i="3"/>
  <c r="F87" i="3"/>
  <c r="F65" i="3"/>
  <c r="F48" i="3"/>
  <c r="P46" i="3"/>
  <c r="R46" i="3" s="1"/>
  <c r="P34" i="3"/>
  <c r="R34" i="3" s="1"/>
  <c r="P23" i="3"/>
  <c r="R23" i="3" s="1"/>
  <c r="F122" i="3"/>
  <c r="F110" i="3"/>
  <c r="F98" i="3"/>
  <c r="F86" i="3"/>
  <c r="F76" i="3"/>
  <c r="F64" i="3"/>
  <c r="P45" i="3"/>
  <c r="R45" i="3" s="1"/>
  <c r="P33" i="3"/>
  <c r="P22" i="3"/>
  <c r="R22" i="3" s="1"/>
  <c r="F121" i="3"/>
  <c r="F109" i="3"/>
  <c r="F97" i="3"/>
  <c r="F85" i="3"/>
  <c r="F75" i="3"/>
  <c r="F63" i="3"/>
  <c r="P44" i="3"/>
  <c r="R44" i="3" s="1"/>
  <c r="P32" i="3"/>
  <c r="R32" i="3" s="1"/>
  <c r="P21" i="3"/>
  <c r="R21" i="3" s="1"/>
  <c r="F129" i="3"/>
  <c r="F120" i="3"/>
  <c r="F108" i="3"/>
  <c r="F96" i="3"/>
  <c r="F84" i="3"/>
  <c r="F74" i="3"/>
  <c r="F62" i="3"/>
  <c r="P43" i="3"/>
  <c r="R43" i="3" s="1"/>
  <c r="P31" i="3"/>
  <c r="R31" i="3" s="1"/>
  <c r="P20" i="3"/>
  <c r="R20" i="3" s="1"/>
  <c r="F119" i="3"/>
  <c r="F107" i="3"/>
  <c r="F95" i="3"/>
  <c r="F83" i="3"/>
  <c r="F73" i="3"/>
  <c r="F61" i="3"/>
  <c r="P42" i="3"/>
  <c r="R42" i="3" s="1"/>
  <c r="P30" i="3"/>
  <c r="R30" i="3" s="1"/>
  <c r="P19" i="3"/>
  <c r="R19" i="3" s="1"/>
  <c r="R57" i="3"/>
  <c r="Q110" i="3"/>
  <c r="R110" i="3" s="1"/>
  <c r="L111" i="3"/>
  <c r="L125" i="3"/>
  <c r="M99" i="3"/>
  <c r="O99" i="3" s="1"/>
  <c r="L67" i="3"/>
  <c r="L126" i="3"/>
  <c r="M63" i="3"/>
  <c r="O63" i="3" s="1"/>
  <c r="L93" i="3"/>
  <c r="R10" i="3"/>
  <c r="R12" i="3"/>
  <c r="R16" i="3"/>
  <c r="R13" i="3"/>
  <c r="R7" i="3"/>
  <c r="R14" i="3"/>
  <c r="P15" i="3"/>
  <c r="R15" i="3" s="1"/>
  <c r="O49" i="3"/>
  <c r="L38" i="3"/>
  <c r="L48" i="3"/>
  <c r="O14" i="3"/>
  <c r="L15" i="3"/>
  <c r="L21" i="3"/>
  <c r="R9" i="3"/>
  <c r="R11" i="3"/>
  <c r="R4" i="3"/>
  <c r="R6" i="3"/>
  <c r="R8" i="3"/>
  <c r="O26" i="3"/>
  <c r="L26" i="3"/>
  <c r="M94" i="3"/>
  <c r="O94" i="3" s="1"/>
  <c r="L94" i="3"/>
  <c r="O28" i="3"/>
  <c r="L28" i="3"/>
  <c r="O31" i="3"/>
  <c r="R56" i="3"/>
  <c r="L61" i="3"/>
  <c r="L72" i="3"/>
  <c r="M72" i="3"/>
  <c r="O72" i="3" s="1"/>
  <c r="M74" i="3"/>
  <c r="O74" i="3" s="1"/>
  <c r="L74" i="3"/>
  <c r="L118" i="3"/>
  <c r="M84" i="3"/>
  <c r="O84" i="3" s="1"/>
  <c r="L84" i="3"/>
  <c r="M97" i="3"/>
  <c r="O97" i="3" s="1"/>
  <c r="O19" i="3"/>
  <c r="O27" i="3"/>
  <c r="L27" i="3"/>
  <c r="Q33" i="3"/>
  <c r="L95" i="3"/>
  <c r="M129" i="3"/>
  <c r="L129" i="3"/>
  <c r="O18" i="3"/>
  <c r="Q39" i="3"/>
  <c r="M68" i="3"/>
  <c r="O68" i="3" s="1"/>
  <c r="L68" i="3"/>
  <c r="L78" i="3"/>
  <c r="O29" i="3"/>
  <c r="L29" i="3"/>
  <c r="P54" i="3"/>
  <c r="R54" i="3" s="1"/>
  <c r="F54" i="3"/>
  <c r="M89" i="3"/>
  <c r="O89" i="3" s="1"/>
  <c r="M86" i="3"/>
  <c r="O86" i="3" s="1"/>
  <c r="L86" i="3"/>
  <c r="L98" i="3"/>
  <c r="M98" i="3"/>
  <c r="O98" i="3" s="1"/>
  <c r="M100" i="3"/>
  <c r="O100" i="3" s="1"/>
  <c r="L100" i="3"/>
  <c r="L106" i="3"/>
  <c r="M106" i="3"/>
  <c r="O106" i="3" s="1"/>
  <c r="M108" i="3"/>
  <c r="O108" i="3" s="1"/>
  <c r="L108" i="3"/>
  <c r="M128" i="3"/>
  <c r="O128" i="3" s="1"/>
  <c r="L128" i="3"/>
  <c r="I53" i="3"/>
  <c r="I130" i="3"/>
  <c r="M85" i="3"/>
  <c r="O85" i="3" s="1"/>
  <c r="L85" i="3"/>
  <c r="R55" i="3"/>
  <c r="O30" i="3"/>
  <c r="L30" i="3"/>
  <c r="O41" i="3"/>
  <c r="M71" i="3"/>
  <c r="O71" i="3" s="1"/>
  <c r="L90" i="3"/>
  <c r="M90" i="3"/>
  <c r="O90" i="3" s="1"/>
  <c r="P59" i="3"/>
  <c r="R59" i="3" s="1"/>
  <c r="P58" i="3"/>
  <c r="R58" i="3" s="1"/>
  <c r="L32" i="3"/>
  <c r="L55" i="3"/>
  <c r="L66" i="3"/>
  <c r="O32" i="3"/>
  <c r="O33" i="3"/>
  <c r="O34" i="3"/>
  <c r="O35" i="3"/>
  <c r="O36" i="3"/>
  <c r="O37" i="3"/>
  <c r="O38" i="3"/>
  <c r="L65" i="3"/>
  <c r="L113" i="3"/>
  <c r="L117" i="3"/>
  <c r="F58" i="3"/>
  <c r="L73" i="3"/>
  <c r="L91" i="3"/>
  <c r="L99" i="3"/>
  <c r="L107" i="3"/>
  <c r="R33" i="3" l="1"/>
  <c r="F53" i="3"/>
  <c r="R39" i="3"/>
  <c r="R53" i="3" s="1"/>
  <c r="I131" i="3"/>
  <c r="M87" i="3"/>
  <c r="O87" i="3" s="1"/>
  <c r="L87" i="3"/>
  <c r="F130" i="3"/>
  <c r="F131" i="3" s="1"/>
  <c r="O53" i="3"/>
  <c r="L53" i="3"/>
  <c r="M62" i="3"/>
  <c r="O62" i="3" s="1"/>
  <c r="L62" i="3"/>
  <c r="L122" i="3"/>
  <c r="M75" i="3"/>
  <c r="L75" i="3"/>
  <c r="M82" i="3"/>
  <c r="L82" i="3"/>
  <c r="M101" i="3"/>
  <c r="O101" i="3" s="1"/>
  <c r="L101" i="3"/>
  <c r="L124" i="3"/>
  <c r="M60" i="3"/>
  <c r="L60" i="3"/>
  <c r="M54" i="3"/>
  <c r="O54" i="3" s="1"/>
  <c r="O130" i="3" s="1"/>
  <c r="O131" i="3" s="1"/>
  <c r="L54" i="3"/>
  <c r="M58" i="3"/>
  <c r="L58" i="3"/>
  <c r="M81" i="3"/>
  <c r="L81" i="3"/>
  <c r="M109" i="3"/>
  <c r="O109" i="3" s="1"/>
  <c r="L109" i="3"/>
  <c r="R130" i="3"/>
  <c r="L76" i="3"/>
  <c r="L130" i="3" l="1"/>
  <c r="L131" i="3" s="1"/>
  <c r="R131" i="3"/>
</calcChain>
</file>

<file path=xl/sharedStrings.xml><?xml version="1.0" encoding="utf-8"?>
<sst xmlns="http://schemas.openxmlformats.org/spreadsheetml/2006/main" count="151" uniqueCount="141">
  <si>
    <t>거래처</t>
    <phoneticPr fontId="3" type="noConversion"/>
  </si>
  <si>
    <t>구분</t>
    <phoneticPr fontId="3" type="noConversion"/>
  </si>
  <si>
    <t>제품명</t>
    <phoneticPr fontId="3" type="noConversion"/>
  </si>
  <si>
    <t>이월</t>
    <phoneticPr fontId="3" type="noConversion"/>
  </si>
  <si>
    <t>입고</t>
    <phoneticPr fontId="3" type="noConversion"/>
  </si>
  <si>
    <t>실사용</t>
    <phoneticPr fontId="3" type="noConversion"/>
  </si>
  <si>
    <t>과부족</t>
    <phoneticPr fontId="3" type="noConversion"/>
  </si>
  <si>
    <t>실재 재고</t>
    <phoneticPr fontId="3" type="noConversion"/>
  </si>
  <si>
    <t>사유</t>
    <phoneticPr fontId="3" type="noConversion"/>
  </si>
  <si>
    <t>단가</t>
    <phoneticPr fontId="3" type="noConversion"/>
  </si>
  <si>
    <t>수량</t>
    <phoneticPr fontId="3" type="noConversion"/>
  </si>
  <si>
    <t>금액</t>
    <phoneticPr fontId="3" type="noConversion"/>
  </si>
  <si>
    <t>입고금액</t>
    <phoneticPr fontId="3" type="noConversion"/>
  </si>
  <si>
    <t>사용금액</t>
    <phoneticPr fontId="3" type="noConversion"/>
  </si>
  <si>
    <t>재고금액</t>
    <phoneticPr fontId="3" type="noConversion"/>
  </si>
  <si>
    <t>필러</t>
    <phoneticPr fontId="3" type="noConversion"/>
  </si>
  <si>
    <t>채움프리미엄 1</t>
  </si>
  <si>
    <t>체움프리미엄 2</t>
  </si>
  <si>
    <t>채움프리미엄 3</t>
  </si>
  <si>
    <t>뉴라미스라이트</t>
  </si>
  <si>
    <t>뉴라미스리도카인</t>
  </si>
  <si>
    <t>뉴라미스볼륨</t>
  </si>
  <si>
    <t>쥬비덤 볼벨라</t>
    <phoneticPr fontId="3" type="noConversion"/>
  </si>
  <si>
    <t>쥬비덤 볼리프트</t>
    <phoneticPr fontId="3" type="noConversion"/>
  </si>
  <si>
    <t>쥬비덤 볼루마</t>
    <phoneticPr fontId="3" type="noConversion"/>
  </si>
  <si>
    <t>레스틸렌비탈</t>
  </si>
  <si>
    <t>레스틸렌리파인</t>
  </si>
  <si>
    <t>레스틸렌디파인</t>
  </si>
  <si>
    <t>엘란쎄M</t>
  </si>
  <si>
    <r>
      <t>스컬트라</t>
    </r>
    <r>
      <rPr>
        <sz val="10"/>
        <color indexed="8"/>
        <rFont val="Arial"/>
        <family val="2"/>
      </rPr>
      <t/>
    </r>
    <phoneticPr fontId="3" type="noConversion"/>
  </si>
  <si>
    <t>쥬베룩볼륨</t>
    <phoneticPr fontId="3" type="noConversion"/>
  </si>
  <si>
    <t>벨로테로소프트</t>
  </si>
  <si>
    <t>보톡스</t>
    <phoneticPr fontId="3" type="noConversion"/>
  </si>
  <si>
    <t>리즈톡스</t>
    <phoneticPr fontId="3" type="noConversion"/>
  </si>
  <si>
    <t>코어톡스</t>
    <phoneticPr fontId="3" type="noConversion"/>
  </si>
  <si>
    <t>제오민</t>
  </si>
  <si>
    <t>스킨부스터</t>
    <phoneticPr fontId="3" type="noConversion"/>
  </si>
  <si>
    <t>리쥬란아이</t>
  </si>
  <si>
    <t>리쥬란</t>
  </si>
  <si>
    <t>리쥬란HB</t>
  </si>
  <si>
    <t>샤넬</t>
  </si>
  <si>
    <t>쥬베룩</t>
    <phoneticPr fontId="3" type="noConversion"/>
  </si>
  <si>
    <t>하이주</t>
  </si>
  <si>
    <t>실리프팅</t>
    <phoneticPr fontId="3" type="noConversion"/>
  </si>
  <si>
    <t>하이코(4cm)</t>
  </si>
  <si>
    <t>메이드코(6cm)</t>
  </si>
  <si>
    <t>오메가</t>
    <phoneticPr fontId="3" type="noConversion"/>
  </si>
  <si>
    <t>울트라V</t>
    <phoneticPr fontId="3" type="noConversion"/>
  </si>
  <si>
    <t>민트쁘띠</t>
  </si>
  <si>
    <t>실루엣8콘</t>
  </si>
  <si>
    <t>레이저</t>
    <phoneticPr fontId="3" type="noConversion"/>
  </si>
  <si>
    <t>울쎄라-DS 10-1.5N</t>
    <phoneticPr fontId="3" type="noConversion"/>
  </si>
  <si>
    <t>울쎄라-DS 7-3.0</t>
    <phoneticPr fontId="3" type="noConversion"/>
  </si>
  <si>
    <t>울쎄라-DS 4-4.5</t>
    <phoneticPr fontId="3" type="noConversion"/>
  </si>
  <si>
    <t>울핏6.0</t>
  </si>
  <si>
    <t>울핏9.0</t>
    <phoneticPr fontId="3" type="noConversion"/>
  </si>
  <si>
    <t>써마지 FLX 600샷</t>
  </si>
  <si>
    <t>써마지 FLX 600샷</t>
    <phoneticPr fontId="3" type="noConversion"/>
  </si>
  <si>
    <t>멀티블루</t>
    <phoneticPr fontId="3" type="noConversion"/>
  </si>
  <si>
    <t>아르기닌</t>
    <phoneticPr fontId="3" type="noConversion"/>
  </si>
  <si>
    <t>BSC-30</t>
  </si>
  <si>
    <t>BSC-60</t>
  </si>
  <si>
    <t>BSC-120</t>
  </si>
  <si>
    <t>소계</t>
    <phoneticPr fontId="3" type="noConversion"/>
  </si>
  <si>
    <t>NDA플러스</t>
  </si>
  <si>
    <t>큐티셀</t>
  </si>
  <si>
    <t>N-25</t>
    <phoneticPr fontId="3" type="noConversion"/>
  </si>
  <si>
    <t>I-25</t>
    <phoneticPr fontId="3" type="noConversion"/>
  </si>
  <si>
    <t>CP-25</t>
    <phoneticPr fontId="3" type="noConversion"/>
  </si>
  <si>
    <t>DDR</t>
    <phoneticPr fontId="3" type="noConversion"/>
  </si>
  <si>
    <t>DIA</t>
    <phoneticPr fontId="3" type="noConversion"/>
  </si>
  <si>
    <t>포텐자 젤(s.v)</t>
    <phoneticPr fontId="3" type="noConversion"/>
  </si>
  <si>
    <t>듀엣써마지 팁</t>
  </si>
  <si>
    <t>듀엣써마지 패드</t>
  </si>
  <si>
    <t>슈링크U L-4.5(2만)</t>
  </si>
  <si>
    <t>슈링크U C-3.0(2만)</t>
  </si>
  <si>
    <t>슈링크U I-.2.0(2만)</t>
  </si>
  <si>
    <t>슈링크B L-.4.5</t>
  </si>
  <si>
    <t>슈링크B D-1.5</t>
  </si>
  <si>
    <t>슈링크B L-4.5(2만)</t>
  </si>
  <si>
    <t>슈링크B C-3.0(2만)</t>
  </si>
  <si>
    <t>슈링크B D-1.5(2만)</t>
  </si>
  <si>
    <t>GT38앰플</t>
  </si>
  <si>
    <t>더블로M7</t>
  </si>
  <si>
    <t>더블러D4</t>
  </si>
  <si>
    <t>라라필 폼클렌져</t>
    <phoneticPr fontId="3" type="noConversion"/>
  </si>
  <si>
    <t>라라필 1제</t>
    <phoneticPr fontId="3" type="noConversion"/>
  </si>
  <si>
    <t>라라필 2제</t>
    <phoneticPr fontId="3" type="noConversion"/>
  </si>
  <si>
    <t>라라필 마스크팩</t>
    <phoneticPr fontId="3" type="noConversion"/>
  </si>
  <si>
    <t>라라젯 x로션 1</t>
  </si>
  <si>
    <t>라라젯 s1</t>
    <phoneticPr fontId="3" type="noConversion"/>
  </si>
  <si>
    <t>라라젯 s2</t>
    <phoneticPr fontId="3" type="noConversion"/>
  </si>
  <si>
    <t>라라젯 s3</t>
    <phoneticPr fontId="3" type="noConversion"/>
  </si>
  <si>
    <t>라라젯 팁</t>
    <phoneticPr fontId="3" type="noConversion"/>
  </si>
  <si>
    <t>아쿠아필S1</t>
    <phoneticPr fontId="3" type="noConversion"/>
  </si>
  <si>
    <t>아쿠아필S2</t>
  </si>
  <si>
    <t>아쿠아필S3</t>
  </si>
  <si>
    <t>디아지팁(인트라셀)</t>
  </si>
  <si>
    <t>PDT</t>
  </si>
  <si>
    <t>골드PTT</t>
  </si>
  <si>
    <t>산소필1-젤</t>
  </si>
  <si>
    <t>산소필2-젤</t>
  </si>
  <si>
    <t>비타민C파우더</t>
    <phoneticPr fontId="3" type="noConversion"/>
  </si>
  <si>
    <t>씨위드 크림팩</t>
  </si>
  <si>
    <t>아세로라크림팩</t>
  </si>
  <si>
    <t>야쥴렌크림팩</t>
  </si>
  <si>
    <t>캄퍼크림팩</t>
  </si>
  <si>
    <t>데콘겔</t>
  </si>
  <si>
    <t>블랙필</t>
  </si>
  <si>
    <t>그린티중화제</t>
  </si>
  <si>
    <t>GA 40%</t>
  </si>
  <si>
    <t>벨벳M</t>
  </si>
  <si>
    <t>K크림(멍크림)</t>
  </si>
  <si>
    <t>밀크클렌져</t>
  </si>
  <si>
    <t>폼클렌저</t>
  </si>
  <si>
    <t>클리어로션</t>
  </si>
  <si>
    <t>이온토비타민</t>
  </si>
  <si>
    <t>여우필아클레스필</t>
  </si>
  <si>
    <t>여우필멜라리스필</t>
  </si>
  <si>
    <t>여우필옥시젠부스터</t>
  </si>
  <si>
    <t>버블씨스노우30</t>
  </si>
  <si>
    <t>아쿠아모델링</t>
  </si>
  <si>
    <t>비타민모델링</t>
  </si>
  <si>
    <t>센텔라시카 마스크</t>
  </si>
  <si>
    <t>하이드라수딩 마스크</t>
  </si>
  <si>
    <t>뉴트리티브 바이탈 마사지크림</t>
  </si>
  <si>
    <t>하이드라더마아쥴렌크림</t>
  </si>
  <si>
    <t>디오투 액티베이터</t>
    <phoneticPr fontId="3" type="noConversion"/>
  </si>
  <si>
    <t>스킨 발란싱 토너</t>
    <phoneticPr fontId="3" type="noConversion"/>
  </si>
  <si>
    <t>레드네스 수딩 알로에 베라젤</t>
    <phoneticPr fontId="3" type="noConversion"/>
  </si>
  <si>
    <t>에이셀100 플루이드</t>
    <phoneticPr fontId="3" type="noConversion"/>
  </si>
  <si>
    <t>쿠퍼러스 플루이드</t>
    <phoneticPr fontId="3" type="noConversion"/>
  </si>
  <si>
    <t>캐비어 플루이드</t>
    <phoneticPr fontId="3" type="noConversion"/>
  </si>
  <si>
    <t>퍼멘티드 플루이드</t>
    <phoneticPr fontId="3" type="noConversion"/>
  </si>
  <si>
    <t>쿰스필</t>
    <phoneticPr fontId="3" type="noConversion"/>
  </si>
  <si>
    <t>TP썬크림</t>
    <phoneticPr fontId="3" type="noConversion"/>
  </si>
  <si>
    <t>크리오제닉 액티베이터</t>
  </si>
  <si>
    <t>쏠라케어90겔플루이드(썬크림)</t>
  </si>
  <si>
    <t>fcr리젠트론마스크(mj메디컬)</t>
    <phoneticPr fontId="3" type="noConversion"/>
  </si>
  <si>
    <t>총계</t>
    <phoneticPr fontId="3" type="noConversion"/>
  </si>
  <si>
    <t>2025년 03월 재고 현황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</si>
</sst>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-* #,##0.0_-;\-* #,##0.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indexed="8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9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1" fontId="4" fillId="2" borderId="5" xfId="1" applyFont="1" applyFill="1" applyBorder="1" applyAlignment="1">
      <alignment horizontal="center" vertical="center"/>
    </xf>
    <xf numFmtId="41" fontId="4" fillId="2" borderId="6" xfId="1" applyFont="1" applyFill="1" applyBorder="1" applyAlignment="1">
      <alignment horizontal="center" vertical="center"/>
    </xf>
    <xf numFmtId="41" fontId="4" fillId="2" borderId="3" xfId="1" applyFont="1" applyFill="1" applyBorder="1" applyAlignment="1">
      <alignment horizontal="center" vertical="center"/>
    </xf>
    <xf numFmtId="41" fontId="4" fillId="2" borderId="4" xfId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1" fontId="4" fillId="2" borderId="8" xfId="1" applyFont="1" applyFill="1" applyBorder="1" applyAlignment="1">
      <alignment horizontal="center" vertical="center"/>
    </xf>
    <xf numFmtId="176" fontId="4" fillId="2" borderId="9" xfId="1" applyNumberFormat="1" applyFont="1" applyFill="1" applyBorder="1" applyAlignment="1">
      <alignment horizontal="center" vertical="center"/>
    </xf>
    <xf numFmtId="41" fontId="4" fillId="2" borderId="11" xfId="1" applyFont="1" applyFill="1" applyBorder="1" applyAlignment="1">
      <alignment horizontal="center" vertical="center"/>
    </xf>
    <xf numFmtId="41" fontId="4" fillId="2" borderId="12" xfId="1" applyFont="1" applyFill="1" applyBorder="1" applyAlignment="1">
      <alignment horizontal="center" vertical="center"/>
    </xf>
    <xf numFmtId="41" fontId="4" fillId="2" borderId="9" xfId="1" applyFont="1" applyFill="1" applyBorder="1" applyAlignment="1">
      <alignment horizontal="center" vertical="center"/>
    </xf>
    <xf numFmtId="41" fontId="4" fillId="2" borderId="10" xfId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 shrinkToFit="1"/>
    </xf>
    <xf numFmtId="0" fontId="5" fillId="0" borderId="14" xfId="0" applyFont="1" applyBorder="1" applyAlignment="1">
      <alignment horizontal="center" vertical="center" wrapText="1"/>
    </xf>
    <xf numFmtId="41" fontId="4" fillId="3" borderId="16" xfId="1" applyFont="1" applyFill="1" applyBorder="1">
      <alignment vertical="center"/>
    </xf>
    <xf numFmtId="41" fontId="4" fillId="3" borderId="9" xfId="1" applyFont="1" applyFill="1" applyBorder="1">
      <alignment vertical="center"/>
    </xf>
    <xf numFmtId="41" fontId="4" fillId="3" borderId="11" xfId="1" applyFont="1" applyFill="1" applyBorder="1">
      <alignment vertical="center"/>
    </xf>
    <xf numFmtId="41" fontId="4" fillId="0" borderId="12" xfId="1" applyFont="1" applyBorder="1">
      <alignment vertical="center"/>
    </xf>
    <xf numFmtId="41" fontId="4" fillId="0" borderId="9" xfId="1" applyFont="1" applyBorder="1">
      <alignment vertical="center"/>
    </xf>
    <xf numFmtId="41" fontId="4" fillId="0" borderId="10" xfId="1" applyFont="1" applyBorder="1">
      <alignment vertical="center"/>
    </xf>
    <xf numFmtId="41" fontId="4" fillId="4" borderId="8" xfId="1" applyFont="1" applyFill="1" applyBorder="1">
      <alignment vertical="center"/>
    </xf>
    <xf numFmtId="176" fontId="4" fillId="4" borderId="9" xfId="1" applyNumberFormat="1" applyFont="1" applyFill="1" applyBorder="1">
      <alignment vertical="center"/>
    </xf>
    <xf numFmtId="41" fontId="6" fillId="4" borderId="11" xfId="1" applyFont="1" applyFill="1" applyBorder="1">
      <alignment vertical="center"/>
    </xf>
    <xf numFmtId="176" fontId="4" fillId="0" borderId="9" xfId="1" applyNumberFormat="1" applyFont="1" applyBorder="1">
      <alignment vertical="center"/>
    </xf>
    <xf numFmtId="41" fontId="4" fillId="5" borderId="8" xfId="1" applyFont="1" applyFill="1" applyBorder="1">
      <alignment vertical="center"/>
    </xf>
    <xf numFmtId="176" fontId="4" fillId="5" borderId="9" xfId="1" applyNumberFormat="1" applyFont="1" applyFill="1" applyBorder="1">
      <alignment vertical="center"/>
    </xf>
    <xf numFmtId="41" fontId="4" fillId="5" borderId="11" xfId="1" applyFont="1" applyFill="1" applyBorder="1">
      <alignment vertical="center"/>
    </xf>
    <xf numFmtId="0" fontId="4" fillId="0" borderId="13" xfId="0" applyFont="1" applyBorder="1">
      <alignment vertical="center"/>
    </xf>
    <xf numFmtId="41" fontId="4" fillId="0" borderId="0" xfId="0" applyNumberFormat="1" applyFont="1">
      <alignment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wrapText="1"/>
    </xf>
    <xf numFmtId="41" fontId="7" fillId="0" borderId="10" xfId="1" applyFont="1" applyBorder="1">
      <alignment vertical="center"/>
    </xf>
    <xf numFmtId="0" fontId="7" fillId="0" borderId="13" xfId="0" applyFont="1" applyBorder="1">
      <alignment vertical="center"/>
    </xf>
    <xf numFmtId="0" fontId="5" fillId="0" borderId="10" xfId="0" applyFont="1" applyBorder="1" applyAlignment="1">
      <alignment horizontal="center" vertical="center" wrapText="1"/>
    </xf>
    <xf numFmtId="0" fontId="4" fillId="0" borderId="19" xfId="0" applyFont="1" applyBorder="1" applyAlignment="1">
      <alignment vertical="center" shrinkToFit="1"/>
    </xf>
    <xf numFmtId="41" fontId="4" fillId="3" borderId="22" xfId="1" applyFont="1" applyFill="1" applyBorder="1">
      <alignment vertical="center"/>
    </xf>
    <xf numFmtId="41" fontId="4" fillId="0" borderId="23" xfId="1" applyFont="1" applyBorder="1">
      <alignment vertical="center"/>
    </xf>
    <xf numFmtId="41" fontId="4" fillId="0" borderId="24" xfId="1" applyFont="1" applyBorder="1">
      <alignment vertical="center"/>
    </xf>
    <xf numFmtId="41" fontId="7" fillId="0" borderId="25" xfId="1" applyFont="1" applyBorder="1">
      <alignment vertical="center"/>
    </xf>
    <xf numFmtId="41" fontId="4" fillId="4" borderId="19" xfId="1" applyFont="1" applyFill="1" applyBorder="1">
      <alignment vertical="center"/>
    </xf>
    <xf numFmtId="0" fontId="7" fillId="0" borderId="26" xfId="0" applyFont="1" applyBorder="1">
      <alignment vertical="center"/>
    </xf>
    <xf numFmtId="0" fontId="4" fillId="0" borderId="2" xfId="0" applyFont="1" applyBorder="1" applyAlignment="1">
      <alignment vertical="center" shrinkToFit="1"/>
    </xf>
    <xf numFmtId="0" fontId="5" fillId="0" borderId="2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wrapText="1"/>
    </xf>
    <xf numFmtId="41" fontId="4" fillId="3" borderId="2" xfId="1" applyFont="1" applyFill="1" applyBorder="1">
      <alignment vertical="center"/>
    </xf>
    <xf numFmtId="41" fontId="4" fillId="3" borderId="28" xfId="1" applyFont="1" applyFill="1" applyBorder="1">
      <alignment vertical="center"/>
    </xf>
    <xf numFmtId="41" fontId="4" fillId="0" borderId="6" xfId="1" applyFont="1" applyBorder="1">
      <alignment vertical="center"/>
    </xf>
    <xf numFmtId="41" fontId="4" fillId="0" borderId="3" xfId="1" applyFont="1" applyBorder="1">
      <alignment vertical="center"/>
    </xf>
    <xf numFmtId="41" fontId="7" fillId="0" borderId="4" xfId="1" applyFont="1" applyBorder="1">
      <alignment vertical="center"/>
    </xf>
    <xf numFmtId="41" fontId="4" fillId="4" borderId="2" xfId="1" applyFont="1" applyFill="1" applyBorder="1">
      <alignment vertical="center"/>
    </xf>
    <xf numFmtId="176" fontId="7" fillId="4" borderId="3" xfId="1" applyNumberFormat="1" applyFont="1" applyFill="1" applyBorder="1">
      <alignment vertical="center"/>
    </xf>
    <xf numFmtId="0" fontId="7" fillId="0" borderId="7" xfId="0" applyFont="1" applyBorder="1">
      <alignment vertical="center"/>
    </xf>
    <xf numFmtId="0" fontId="5" fillId="0" borderId="17" xfId="0" applyFont="1" applyBorder="1" applyAlignment="1">
      <alignment horizontal="center" vertical="center"/>
    </xf>
    <xf numFmtId="41" fontId="4" fillId="3" borderId="8" xfId="1" applyFont="1" applyFill="1" applyBorder="1">
      <alignment vertical="center"/>
    </xf>
    <xf numFmtId="176" fontId="7" fillId="4" borderId="9" xfId="1" applyNumberFormat="1" applyFont="1" applyFill="1" applyBorder="1">
      <alignment vertical="center"/>
    </xf>
    <xf numFmtId="41" fontId="4" fillId="3" borderId="15" xfId="1" applyFont="1" applyFill="1" applyBorder="1">
      <alignment vertical="center"/>
    </xf>
    <xf numFmtId="41" fontId="4" fillId="0" borderId="30" xfId="1" applyFont="1" applyBorder="1">
      <alignment vertical="center"/>
    </xf>
    <xf numFmtId="41" fontId="4" fillId="0" borderId="14" xfId="1" applyFont="1" applyBorder="1">
      <alignment vertical="center"/>
    </xf>
    <xf numFmtId="41" fontId="7" fillId="0" borderId="31" xfId="1" applyFont="1" applyBorder="1">
      <alignment vertical="center"/>
    </xf>
    <xf numFmtId="41" fontId="4" fillId="4" borderId="29" xfId="1" applyFont="1" applyFill="1" applyBorder="1">
      <alignment vertical="center"/>
    </xf>
    <xf numFmtId="176" fontId="4" fillId="4" borderId="14" xfId="1" applyNumberFormat="1" applyFont="1" applyFill="1" applyBorder="1">
      <alignment vertical="center"/>
    </xf>
    <xf numFmtId="176" fontId="4" fillId="0" borderId="14" xfId="1" applyNumberFormat="1" applyFont="1" applyBorder="1">
      <alignment vertical="center"/>
    </xf>
    <xf numFmtId="41" fontId="4" fillId="0" borderId="31" xfId="1" applyFont="1" applyBorder="1">
      <alignment vertical="center"/>
    </xf>
    <xf numFmtId="41" fontId="4" fillId="5" borderId="29" xfId="1" applyFont="1" applyFill="1" applyBorder="1">
      <alignment vertical="center"/>
    </xf>
    <xf numFmtId="176" fontId="4" fillId="5" borderId="14" xfId="1" applyNumberFormat="1" applyFont="1" applyFill="1" applyBorder="1">
      <alignment vertical="center"/>
    </xf>
    <xf numFmtId="41" fontId="4" fillId="5" borderId="15" xfId="1" applyFont="1" applyFill="1" applyBorder="1">
      <alignment vertical="center"/>
    </xf>
    <xf numFmtId="0" fontId="7" fillId="0" borderId="32" xfId="0" applyFont="1" applyBorder="1">
      <alignment vertical="center"/>
    </xf>
    <xf numFmtId="0" fontId="5" fillId="0" borderId="20" xfId="0" applyFont="1" applyBorder="1" applyAlignment="1">
      <alignment horizontal="center" vertical="center"/>
    </xf>
    <xf numFmtId="41" fontId="4" fillId="3" borderId="19" xfId="1" applyFont="1" applyFill="1" applyBorder="1">
      <alignment vertical="center"/>
    </xf>
    <xf numFmtId="41" fontId="4" fillId="3" borderId="24" xfId="1" applyFont="1" applyFill="1" applyBorder="1">
      <alignment vertical="center"/>
    </xf>
    <xf numFmtId="176" fontId="4" fillId="4" borderId="24" xfId="1" applyNumberFormat="1" applyFont="1" applyFill="1" applyBorder="1">
      <alignment vertical="center"/>
    </xf>
    <xf numFmtId="176" fontId="4" fillId="0" borderId="24" xfId="1" applyNumberFormat="1" applyFont="1" applyBorder="1">
      <alignment vertical="center"/>
    </xf>
    <xf numFmtId="176" fontId="4" fillId="5" borderId="24" xfId="1" applyNumberFormat="1" applyFont="1" applyFill="1" applyBorder="1">
      <alignment vertical="center"/>
    </xf>
    <xf numFmtId="176" fontId="4" fillId="4" borderId="3" xfId="1" applyNumberFormat="1" applyFont="1" applyFill="1" applyBorder="1">
      <alignment vertical="center"/>
    </xf>
    <xf numFmtId="176" fontId="4" fillId="0" borderId="3" xfId="1" applyNumberFormat="1" applyFont="1" applyBorder="1">
      <alignment vertical="center"/>
    </xf>
    <xf numFmtId="41" fontId="4" fillId="5" borderId="2" xfId="1" applyFont="1" applyFill="1" applyBorder="1">
      <alignment vertical="center"/>
    </xf>
    <xf numFmtId="176" fontId="4" fillId="5" borderId="3" xfId="1" applyNumberFormat="1" applyFont="1" applyFill="1" applyBorder="1">
      <alignment vertical="center"/>
    </xf>
    <xf numFmtId="41" fontId="4" fillId="0" borderId="25" xfId="1" applyFont="1" applyBorder="1">
      <alignment vertical="center"/>
    </xf>
    <xf numFmtId="41" fontId="4" fillId="5" borderId="19" xfId="1" applyFont="1" applyFill="1" applyBorder="1">
      <alignment vertical="center"/>
    </xf>
    <xf numFmtId="41" fontId="4" fillId="0" borderId="4" xfId="1" applyFont="1" applyBorder="1">
      <alignment vertical="center"/>
    </xf>
    <xf numFmtId="0" fontId="4" fillId="0" borderId="26" xfId="0" applyFont="1" applyBorder="1">
      <alignment vertical="center"/>
    </xf>
    <xf numFmtId="0" fontId="4" fillId="0" borderId="33" xfId="0" applyFont="1" applyBorder="1" applyAlignment="1">
      <alignment vertical="center" shrinkToFit="1"/>
    </xf>
    <xf numFmtId="0" fontId="5" fillId="0" borderId="34" xfId="0" applyFont="1" applyBorder="1" applyAlignment="1">
      <alignment horizontal="center" wrapText="1"/>
    </xf>
    <xf numFmtId="41" fontId="4" fillId="3" borderId="18" xfId="1" applyFont="1" applyFill="1" applyBorder="1">
      <alignment vertical="center"/>
    </xf>
    <xf numFmtId="41" fontId="4" fillId="0" borderId="35" xfId="1" applyFont="1" applyBorder="1">
      <alignment vertical="center"/>
    </xf>
    <xf numFmtId="41" fontId="4" fillId="0" borderId="36" xfId="1" applyFont="1" applyBorder="1">
      <alignment vertical="center"/>
    </xf>
    <xf numFmtId="41" fontId="7" fillId="0" borderId="34" xfId="1" applyFont="1" applyBorder="1">
      <alignment vertical="center"/>
    </xf>
    <xf numFmtId="41" fontId="4" fillId="4" borderId="33" xfId="1" applyFont="1" applyFill="1" applyBorder="1">
      <alignment vertical="center"/>
    </xf>
    <xf numFmtId="176" fontId="4" fillId="4" borderId="36" xfId="1" applyNumberFormat="1" applyFont="1" applyFill="1" applyBorder="1">
      <alignment vertical="center"/>
    </xf>
    <xf numFmtId="176" fontId="4" fillId="0" borderId="36" xfId="1" applyNumberFormat="1" applyFont="1" applyBorder="1">
      <alignment vertical="center"/>
    </xf>
    <xf numFmtId="41" fontId="4" fillId="0" borderId="34" xfId="1" applyFont="1" applyBorder="1">
      <alignment vertical="center"/>
    </xf>
    <xf numFmtId="41" fontId="4" fillId="5" borderId="33" xfId="1" applyFont="1" applyFill="1" applyBorder="1">
      <alignment vertical="center"/>
    </xf>
    <xf numFmtId="176" fontId="4" fillId="5" borderId="36" xfId="1" applyNumberFormat="1" applyFont="1" applyFill="1" applyBorder="1">
      <alignment vertical="center"/>
    </xf>
    <xf numFmtId="0" fontId="4" fillId="0" borderId="37" xfId="0" applyFont="1" applyBorder="1">
      <alignment vertical="center"/>
    </xf>
    <xf numFmtId="0" fontId="5" fillId="0" borderId="31" xfId="0" applyFont="1" applyBorder="1" applyAlignment="1">
      <alignment horizontal="center" wrapText="1"/>
    </xf>
    <xf numFmtId="0" fontId="4" fillId="0" borderId="32" xfId="0" applyFont="1" applyBorder="1">
      <alignment vertical="center"/>
    </xf>
    <xf numFmtId="41" fontId="4" fillId="4" borderId="11" xfId="1" applyFont="1" applyFill="1" applyBorder="1">
      <alignment vertical="center"/>
    </xf>
    <xf numFmtId="0" fontId="5" fillId="6" borderId="38" xfId="0" applyFont="1" applyFill="1" applyBorder="1" applyAlignment="1">
      <alignment horizontal="center" vertical="center" wrapText="1"/>
    </xf>
    <xf numFmtId="0" fontId="5" fillId="6" borderId="39" xfId="0" applyFont="1" applyFill="1" applyBorder="1" applyAlignment="1">
      <alignment horizontal="center" vertical="center" wrapText="1"/>
    </xf>
    <xf numFmtId="0" fontId="5" fillId="6" borderId="41" xfId="0" applyFont="1" applyFill="1" applyBorder="1" applyAlignment="1">
      <alignment wrapText="1"/>
    </xf>
    <xf numFmtId="176" fontId="5" fillId="6" borderId="27" xfId="1" applyNumberFormat="1" applyFont="1" applyFill="1" applyBorder="1">
      <alignment vertical="center"/>
    </xf>
    <xf numFmtId="41" fontId="5" fillId="6" borderId="42" xfId="1" applyFont="1" applyFill="1" applyBorder="1">
      <alignment vertical="center"/>
    </xf>
    <xf numFmtId="41" fontId="5" fillId="6" borderId="43" xfId="1" applyFont="1" applyFill="1" applyBorder="1">
      <alignment vertical="center"/>
    </xf>
    <xf numFmtId="41" fontId="5" fillId="6" borderId="44" xfId="1" applyFont="1" applyFill="1" applyBorder="1">
      <alignment vertical="center"/>
    </xf>
    <xf numFmtId="41" fontId="5" fillId="6" borderId="45" xfId="1" applyFont="1" applyFill="1" applyBorder="1">
      <alignment vertical="center"/>
    </xf>
    <xf numFmtId="41" fontId="5" fillId="6" borderId="46" xfId="1" applyFont="1" applyFill="1" applyBorder="1">
      <alignment vertical="center"/>
    </xf>
    <xf numFmtId="176" fontId="5" fillId="6" borderId="44" xfId="1" applyNumberFormat="1" applyFont="1" applyFill="1" applyBorder="1">
      <alignment vertical="center"/>
    </xf>
    <xf numFmtId="0" fontId="5" fillId="6" borderId="40" xfId="0" applyFont="1" applyFill="1" applyBorder="1">
      <alignment vertical="center"/>
    </xf>
    <xf numFmtId="0" fontId="4" fillId="0" borderId="33" xfId="0" applyFont="1" applyBorder="1">
      <alignment vertical="center"/>
    </xf>
    <xf numFmtId="0" fontId="5" fillId="0" borderId="36" xfId="0" applyFont="1" applyBorder="1" applyAlignment="1">
      <alignment horizontal="center" vertical="center"/>
    </xf>
    <xf numFmtId="41" fontId="4" fillId="3" borderId="3" xfId="1" applyFont="1" applyFill="1" applyBorder="1">
      <alignment vertical="center"/>
    </xf>
    <xf numFmtId="41" fontId="4" fillId="4" borderId="18" xfId="1" applyFont="1" applyFill="1" applyBorder="1">
      <alignment vertical="center"/>
    </xf>
    <xf numFmtId="0" fontId="4" fillId="0" borderId="8" xfId="0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41" fontId="4" fillId="0" borderId="12" xfId="1" applyFont="1" applyFill="1" applyBorder="1">
      <alignment vertical="center"/>
    </xf>
    <xf numFmtId="41" fontId="4" fillId="0" borderId="9" xfId="1" applyFont="1" applyFill="1" applyBorder="1">
      <alignment vertical="center"/>
    </xf>
    <xf numFmtId="41" fontId="4" fillId="0" borderId="10" xfId="1" applyFont="1" applyFill="1" applyBorder="1">
      <alignment vertical="center"/>
    </xf>
    <xf numFmtId="176" fontId="4" fillId="0" borderId="36" xfId="1" applyNumberFormat="1" applyFont="1" applyFill="1" applyBorder="1">
      <alignment vertical="center"/>
    </xf>
    <xf numFmtId="176" fontId="4" fillId="5" borderId="8" xfId="1" applyNumberFormat="1" applyFont="1" applyFill="1" applyBorder="1">
      <alignment vertical="center"/>
    </xf>
    <xf numFmtId="0" fontId="4" fillId="0" borderId="13" xfId="0" applyFont="1" applyBorder="1" applyAlignment="1">
      <alignment vertical="center" wrapText="1"/>
    </xf>
    <xf numFmtId="0" fontId="5" fillId="7" borderId="10" xfId="0" applyFont="1" applyFill="1" applyBorder="1" applyAlignment="1">
      <alignment horizontal="center" wrapText="1"/>
    </xf>
    <xf numFmtId="0" fontId="5" fillId="7" borderId="10" xfId="0" applyFont="1" applyFill="1" applyBorder="1" applyAlignment="1">
      <alignment horizontal="center" vertical="center" wrapText="1"/>
    </xf>
    <xf numFmtId="41" fontId="4" fillId="4" borderId="9" xfId="1" applyFont="1" applyFill="1" applyBorder="1">
      <alignment vertical="center"/>
    </xf>
    <xf numFmtId="176" fontId="4" fillId="4" borderId="11" xfId="1" applyNumberFormat="1" applyFont="1" applyFill="1" applyBorder="1">
      <alignment vertical="center"/>
    </xf>
    <xf numFmtId="0" fontId="5" fillId="6" borderId="46" xfId="0" applyFont="1" applyFill="1" applyBorder="1">
      <alignment vertical="center"/>
    </xf>
    <xf numFmtId="0" fontId="5" fillId="6" borderId="44" xfId="0" applyFont="1" applyFill="1" applyBorder="1" applyAlignment="1">
      <alignment horizontal="center" vertical="center"/>
    </xf>
    <xf numFmtId="0" fontId="5" fillId="6" borderId="45" xfId="0" applyFont="1" applyFill="1" applyBorder="1" applyAlignment="1">
      <alignment horizontal="center" vertical="center"/>
    </xf>
    <xf numFmtId="41" fontId="5" fillId="6" borderId="47" xfId="1" applyFont="1" applyFill="1" applyBorder="1">
      <alignment vertical="center"/>
    </xf>
    <xf numFmtId="176" fontId="5" fillId="6" borderId="20" xfId="1" applyNumberFormat="1" applyFont="1" applyFill="1" applyBorder="1">
      <alignment vertical="center"/>
    </xf>
    <xf numFmtId="0" fontId="9" fillId="0" borderId="47" xfId="0" applyFont="1" applyBorder="1">
      <alignment vertical="center"/>
    </xf>
    <xf numFmtId="0" fontId="9" fillId="0" borderId="20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41" fontId="9" fillId="3" borderId="47" xfId="1" applyFont="1" applyFill="1" applyBorder="1">
      <alignment vertical="center"/>
    </xf>
    <xf numFmtId="176" fontId="9" fillId="3" borderId="20" xfId="1" applyNumberFormat="1" applyFont="1" applyFill="1" applyBorder="1">
      <alignment vertical="center"/>
    </xf>
    <xf numFmtId="41" fontId="9" fillId="3" borderId="21" xfId="1" applyFont="1" applyFill="1" applyBorder="1">
      <alignment vertical="center"/>
    </xf>
    <xf numFmtId="41" fontId="9" fillId="0" borderId="49" xfId="1" applyFont="1" applyBorder="1">
      <alignment vertical="center"/>
    </xf>
    <xf numFmtId="41" fontId="9" fillId="0" borderId="20" xfId="1" applyFont="1" applyBorder="1">
      <alignment vertical="center"/>
    </xf>
    <xf numFmtId="41" fontId="9" fillId="0" borderId="48" xfId="1" applyFont="1" applyBorder="1">
      <alignment vertical="center"/>
    </xf>
    <xf numFmtId="41" fontId="9" fillId="4" borderId="47" xfId="1" applyFont="1" applyFill="1" applyBorder="1">
      <alignment vertical="center"/>
    </xf>
    <xf numFmtId="176" fontId="9" fillId="4" borderId="20" xfId="1" applyNumberFormat="1" applyFont="1" applyFill="1" applyBorder="1">
      <alignment vertical="center"/>
    </xf>
    <xf numFmtId="41" fontId="9" fillId="4" borderId="21" xfId="1" applyFont="1" applyFill="1" applyBorder="1">
      <alignment vertical="center"/>
    </xf>
    <xf numFmtId="176" fontId="9" fillId="0" borderId="20" xfId="1" applyNumberFormat="1" applyFont="1" applyBorder="1">
      <alignment vertical="center"/>
    </xf>
    <xf numFmtId="41" fontId="9" fillId="5" borderId="47" xfId="1" applyFont="1" applyFill="1" applyBorder="1">
      <alignment vertical="center"/>
    </xf>
    <xf numFmtId="176" fontId="9" fillId="5" borderId="20" xfId="1" applyNumberFormat="1" applyFont="1" applyFill="1" applyBorder="1">
      <alignment vertical="center"/>
    </xf>
    <xf numFmtId="41" fontId="9" fillId="5" borderId="21" xfId="1" applyFont="1" applyFill="1" applyBorder="1">
      <alignment vertical="center"/>
    </xf>
    <xf numFmtId="0" fontId="9" fillId="0" borderId="50" xfId="0" applyFont="1" applyBorder="1">
      <alignment vertical="center"/>
    </xf>
    <xf numFmtId="0" fontId="10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1" fontId="4" fillId="0" borderId="0" xfId="1" applyFont="1" applyBorder="1">
      <alignment vertical="center"/>
    </xf>
    <xf numFmtId="176" fontId="4" fillId="0" borderId="0" xfId="1" applyNumberFormat="1" applyFont="1" applyBorder="1">
      <alignment vertical="center"/>
    </xf>
    <xf numFmtId="0" fontId="4" fillId="0" borderId="29" xfId="0" applyFont="1" applyBorder="1" applyAlignment="1">
      <alignment vertical="center" shrinkToFit="1"/>
    </xf>
    <xf numFmtId="41" fontId="4" fillId="3" borderId="51" xfId="1" applyFont="1" applyFill="1" applyBorder="1">
      <alignment vertical="center"/>
    </xf>
    <xf numFmtId="41" fontId="4" fillId="3" borderId="14" xfId="1" applyFont="1" applyFill="1" applyBorder="1">
      <alignment vertical="center"/>
    </xf>
    <xf numFmtId="176" fontId="7" fillId="4" borderId="14" xfId="1" applyNumberFormat="1" applyFont="1" applyFill="1" applyBorder="1">
      <alignment vertical="center"/>
    </xf>
    <xf numFmtId="41" fontId="4" fillId="4" borderId="15" xfId="1" applyFont="1" applyFill="1" applyBorder="1">
      <alignment vertical="center"/>
    </xf>
    <xf numFmtId="41" fontId="4" fillId="4" borderId="28" xfId="1" applyFont="1" applyFill="1" applyBorder="1">
      <alignment vertical="center"/>
    </xf>
    <xf numFmtId="41" fontId="4" fillId="5" borderId="28" xfId="1" applyFont="1" applyFill="1" applyBorder="1">
      <alignment vertical="center"/>
    </xf>
    <xf numFmtId="41" fontId="4" fillId="4" borderId="22" xfId="1" applyFont="1" applyFill="1" applyBorder="1">
      <alignment vertical="center"/>
    </xf>
    <xf numFmtId="41" fontId="4" fillId="5" borderId="22" xfId="1" applyFont="1" applyFill="1" applyBorder="1">
      <alignment vertical="center"/>
    </xf>
    <xf numFmtId="41" fontId="4" fillId="5" borderId="9" xfId="1" applyFont="1" applyFill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wrapText="1"/>
    </xf>
    <xf numFmtId="41" fontId="4" fillId="5" borderId="18" xfId="1" applyFont="1" applyFill="1" applyBorder="1">
      <alignment vertical="center"/>
    </xf>
    <xf numFmtId="41" fontId="4" fillId="3" borderId="52" xfId="1" applyFont="1" applyFill="1" applyBorder="1">
      <alignment vertical="center"/>
    </xf>
    <xf numFmtId="41" fontId="4" fillId="3" borderId="36" xfId="1" applyFont="1" applyFill="1" applyBorder="1">
      <alignment vertical="center"/>
    </xf>
    <xf numFmtId="0" fontId="7" fillId="0" borderId="37" xfId="0" applyFont="1" applyBorder="1">
      <alignment vertical="center"/>
    </xf>
    <xf numFmtId="41" fontId="4" fillId="3" borderId="53" xfId="1" applyFont="1" applyFill="1" applyBorder="1">
      <alignment vertical="center"/>
    </xf>
    <xf numFmtId="41" fontId="4" fillId="3" borderId="54" xfId="1" applyFont="1" applyFill="1" applyBorder="1">
      <alignment vertical="center"/>
    </xf>
    <xf numFmtId="0" fontId="5" fillId="0" borderId="31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31" xfId="0" applyFont="1" applyBorder="1" applyAlignment="1">
      <alignment vertical="center" wrapText="1"/>
    </xf>
    <xf numFmtId="0" fontId="5" fillId="7" borderId="31" xfId="0" applyFont="1" applyFill="1" applyBorder="1" applyAlignment="1">
      <alignment horizontal="center" vertical="center" wrapText="1"/>
    </xf>
    <xf numFmtId="41" fontId="4" fillId="6" borderId="43" xfId="1" applyFont="1" applyFill="1" applyBorder="1">
      <alignment vertical="center"/>
    </xf>
    <xf numFmtId="176" fontId="5" fillId="6" borderId="43" xfId="1" applyNumberFormat="1" applyFont="1" applyFill="1" applyBorder="1">
      <alignment vertical="center"/>
    </xf>
    <xf numFmtId="0" fontId="5" fillId="0" borderId="10" xfId="0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&#47700;&#51060;&#46300;&#50976;\&#54924;&#44228;\&#47700;&#51060;&#46300;&#50976;&#51032;&#50896;%20&#51116;&#44256;&#51088;&#47308;\2025&#45380;\2025&#45380;%2002&#50900;%20&#51116;&#44256;&#54788;&#54889;.xlsx" TargetMode="External"/><Relationship Id="rId1" Type="http://schemas.openxmlformats.org/officeDocument/2006/relationships/externalLinkPath" Target="2025&#45380;%2002&#50900;%20&#51116;&#44256;&#54788;&#548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5'02월"/>
      <sheetName val="우노스킨"/>
      <sheetName val="한국싱클레어(유)"/>
      <sheetName val="(주)한용팜"/>
      <sheetName val="(주)휴메딕스"/>
      <sheetName val="뉴메코"/>
      <sheetName val="멀츠아시아퍼시픽피티이엘티디"/>
      <sheetName val="(주)파마리서치"/>
      <sheetName val="라윤코리아"/>
      <sheetName val="케어캠프(주)"/>
      <sheetName val="(주)지오영"/>
      <sheetName val="(주)제이시스메디칼"/>
      <sheetName val="(주)클래시스"/>
      <sheetName val="(주)엠제이메디컬"/>
      <sheetName val="(주)코이즈"/>
      <sheetName val="Sheet1"/>
    </sheetNames>
    <sheetDataSet>
      <sheetData sheetId="0">
        <row r="4">
          <cell r="P4">
            <v>18000</v>
          </cell>
          <cell r="Q4">
            <v>16</v>
          </cell>
        </row>
        <row r="5">
          <cell r="P5">
            <v>18000</v>
          </cell>
          <cell r="Q5">
            <v>23</v>
          </cell>
        </row>
        <row r="6">
          <cell r="P6">
            <v>18000</v>
          </cell>
          <cell r="Q6">
            <v>25</v>
          </cell>
        </row>
        <row r="7">
          <cell r="P7">
            <v>14000</v>
          </cell>
          <cell r="Q7">
            <v>24</v>
          </cell>
        </row>
        <row r="8">
          <cell r="P8">
            <v>18000</v>
          </cell>
          <cell r="Q8">
            <v>20</v>
          </cell>
        </row>
        <row r="9">
          <cell r="P9">
            <v>18000</v>
          </cell>
          <cell r="Q9">
            <v>11</v>
          </cell>
        </row>
        <row r="10">
          <cell r="P10">
            <v>130164</v>
          </cell>
          <cell r="Q10">
            <v>18</v>
          </cell>
        </row>
        <row r="11">
          <cell r="P11">
            <v>130164.1</v>
          </cell>
          <cell r="Q11">
            <v>27</v>
          </cell>
        </row>
        <row r="12">
          <cell r="P12">
            <v>130164</v>
          </cell>
          <cell r="Q12">
            <v>36</v>
          </cell>
        </row>
        <row r="13">
          <cell r="P13">
            <v>115500</v>
          </cell>
          <cell r="Q13">
            <v>9</v>
          </cell>
        </row>
        <row r="14">
          <cell r="P14">
            <v>110000</v>
          </cell>
          <cell r="Q14">
            <v>18</v>
          </cell>
        </row>
        <row r="15">
          <cell r="P15">
            <v>110000</v>
          </cell>
          <cell r="Q15">
            <v>15</v>
          </cell>
        </row>
        <row r="16">
          <cell r="P16">
            <v>211747</v>
          </cell>
          <cell r="Q16">
            <v>32</v>
          </cell>
        </row>
        <row r="17">
          <cell r="P17">
            <v>211612.52</v>
          </cell>
          <cell r="Q17">
            <v>120</v>
          </cell>
        </row>
        <row r="18">
          <cell r="P18">
            <v>242000</v>
          </cell>
          <cell r="Q18">
            <v>40</v>
          </cell>
        </row>
        <row r="19">
          <cell r="P19">
            <v>110000</v>
          </cell>
          <cell r="Q19">
            <v>12</v>
          </cell>
        </row>
        <row r="20">
          <cell r="P20">
            <v>91000</v>
          </cell>
          <cell r="Q20">
            <v>55</v>
          </cell>
        </row>
        <row r="21">
          <cell r="P21">
            <v>82727</v>
          </cell>
          <cell r="Q21">
            <v>3</v>
          </cell>
        </row>
        <row r="22">
          <cell r="P22">
            <v>25000</v>
          </cell>
          <cell r="Q22">
            <v>54</v>
          </cell>
        </row>
        <row r="23">
          <cell r="P23">
            <v>33000</v>
          </cell>
          <cell r="Q23">
            <v>37</v>
          </cell>
        </row>
        <row r="24">
          <cell r="P24">
            <v>110000</v>
          </cell>
          <cell r="Q24">
            <v>13</v>
          </cell>
        </row>
        <row r="25">
          <cell r="P25">
            <v>120000</v>
          </cell>
          <cell r="Q25">
            <v>30</v>
          </cell>
        </row>
        <row r="26">
          <cell r="P26">
            <v>52923</v>
          </cell>
          <cell r="Q26">
            <v>25</v>
          </cell>
        </row>
        <row r="27">
          <cell r="P27">
            <v>94430</v>
          </cell>
          <cell r="Q27">
            <v>126</v>
          </cell>
        </row>
        <row r="29">
          <cell r="P29">
            <v>55377</v>
          </cell>
          <cell r="Q29">
            <v>51</v>
          </cell>
        </row>
        <row r="30">
          <cell r="P30">
            <v>55648</v>
          </cell>
          <cell r="Q30">
            <v>81</v>
          </cell>
        </row>
        <row r="31">
          <cell r="P31">
            <v>100000</v>
          </cell>
          <cell r="Q31">
            <v>16</v>
          </cell>
        </row>
        <row r="32">
          <cell r="P32">
            <v>121000</v>
          </cell>
          <cell r="Q32">
            <v>50</v>
          </cell>
        </row>
        <row r="33">
          <cell r="P33">
            <v>9616</v>
          </cell>
          <cell r="Q33">
            <v>52</v>
          </cell>
        </row>
        <row r="34">
          <cell r="P34">
            <v>4950</v>
          </cell>
          <cell r="Q34">
            <v>84</v>
          </cell>
        </row>
        <row r="35">
          <cell r="P35">
            <v>4950</v>
          </cell>
          <cell r="Q35">
            <v>20</v>
          </cell>
        </row>
        <row r="36">
          <cell r="P36">
            <v>5500</v>
          </cell>
          <cell r="Q36">
            <v>188</v>
          </cell>
        </row>
        <row r="37">
          <cell r="P37">
            <v>550</v>
          </cell>
          <cell r="Q37">
            <v>960</v>
          </cell>
        </row>
        <row r="38">
          <cell r="P38">
            <v>9000</v>
          </cell>
          <cell r="Q38">
            <v>168</v>
          </cell>
        </row>
        <row r="39">
          <cell r="P39">
            <v>107250</v>
          </cell>
          <cell r="Q39">
            <v>28</v>
          </cell>
        </row>
        <row r="40">
          <cell r="P40">
            <v>1271</v>
          </cell>
          <cell r="Q40">
            <v>1106</v>
          </cell>
        </row>
        <row r="41">
          <cell r="P41">
            <v>1121</v>
          </cell>
          <cell r="Q41">
            <v>12000</v>
          </cell>
        </row>
        <row r="42">
          <cell r="P42">
            <v>1121</v>
          </cell>
          <cell r="Q42">
            <v>1419</v>
          </cell>
        </row>
        <row r="43">
          <cell r="P43">
            <v>1145.9000000000001</v>
          </cell>
          <cell r="Q43">
            <v>12000</v>
          </cell>
        </row>
        <row r="45">
          <cell r="P45">
            <v>1145.9000000000001</v>
          </cell>
          <cell r="Q45">
            <v>98243</v>
          </cell>
        </row>
        <row r="46">
          <cell r="P46">
            <v>22</v>
          </cell>
          <cell r="Q46">
            <v>67892</v>
          </cell>
        </row>
        <row r="47">
          <cell r="P47">
            <v>22</v>
          </cell>
          <cell r="Q47">
            <v>69660</v>
          </cell>
        </row>
        <row r="48">
          <cell r="P48">
            <v>0</v>
          </cell>
          <cell r="Q48">
            <v>0</v>
          </cell>
        </row>
        <row r="49">
          <cell r="P49">
            <v>960000</v>
          </cell>
          <cell r="Q49">
            <v>18</v>
          </cell>
        </row>
        <row r="50">
          <cell r="P50">
            <v>8800</v>
          </cell>
          <cell r="Q50">
            <v>19</v>
          </cell>
        </row>
        <row r="51">
          <cell r="P51">
            <v>20000</v>
          </cell>
          <cell r="Q51">
            <v>16</v>
          </cell>
        </row>
        <row r="52">
          <cell r="P52">
            <v>170000</v>
          </cell>
          <cell r="Q52">
            <v>3</v>
          </cell>
        </row>
        <row r="53">
          <cell r="P53">
            <v>350000</v>
          </cell>
          <cell r="Q53">
            <v>6</v>
          </cell>
        </row>
        <row r="54">
          <cell r="P54">
            <v>600000</v>
          </cell>
          <cell r="Q54">
            <v>3</v>
          </cell>
        </row>
        <row r="56">
          <cell r="P56">
            <v>15400</v>
          </cell>
          <cell r="Q56">
            <v>55</v>
          </cell>
        </row>
        <row r="57">
          <cell r="P57">
            <v>33000</v>
          </cell>
          <cell r="Q57">
            <v>24</v>
          </cell>
        </row>
        <row r="58">
          <cell r="P58">
            <v>33000</v>
          </cell>
          <cell r="Q58">
            <v>14</v>
          </cell>
        </row>
        <row r="59">
          <cell r="P59">
            <v>33000</v>
          </cell>
          <cell r="Q59">
            <v>7</v>
          </cell>
        </row>
        <row r="60">
          <cell r="P60">
            <v>49000</v>
          </cell>
          <cell r="Q60">
            <v>38</v>
          </cell>
        </row>
        <row r="61">
          <cell r="P61">
            <v>44</v>
          </cell>
          <cell r="Q61">
            <v>7954</v>
          </cell>
        </row>
        <row r="62">
          <cell r="P62">
            <v>165</v>
          </cell>
          <cell r="Q62">
            <v>10901</v>
          </cell>
        </row>
        <row r="63">
          <cell r="Q63">
            <v>4</v>
          </cell>
        </row>
        <row r="64">
          <cell r="P64">
            <v>11</v>
          </cell>
          <cell r="Q64">
            <v>3153</v>
          </cell>
        </row>
        <row r="65">
          <cell r="P65">
            <v>5500</v>
          </cell>
          <cell r="Q65">
            <v>19</v>
          </cell>
        </row>
        <row r="66">
          <cell r="P66">
            <v>110</v>
          </cell>
          <cell r="Q66">
            <v>48505</v>
          </cell>
        </row>
        <row r="67">
          <cell r="P67">
            <v>110</v>
          </cell>
          <cell r="Q67">
            <v>45443</v>
          </cell>
        </row>
        <row r="68">
          <cell r="P68">
            <v>110</v>
          </cell>
          <cell r="Q68">
            <v>11690</v>
          </cell>
        </row>
        <row r="69">
          <cell r="P69">
            <v>87</v>
          </cell>
          <cell r="Q69">
            <v>3682</v>
          </cell>
        </row>
        <row r="70">
          <cell r="P70">
            <v>87</v>
          </cell>
          <cell r="Q70">
            <v>1527</v>
          </cell>
        </row>
        <row r="71">
          <cell r="P71">
            <v>87</v>
          </cell>
          <cell r="Q71">
            <v>0</v>
          </cell>
        </row>
        <row r="72">
          <cell r="P72">
            <v>87</v>
          </cell>
          <cell r="Q72">
            <v>15570</v>
          </cell>
        </row>
        <row r="73">
          <cell r="P73">
            <v>87</v>
          </cell>
          <cell r="Q73">
            <v>0</v>
          </cell>
        </row>
        <row r="74">
          <cell r="P74">
            <v>5000</v>
          </cell>
          <cell r="Q74">
            <v>34</v>
          </cell>
        </row>
        <row r="75">
          <cell r="P75">
            <v>104</v>
          </cell>
          <cell r="Q75">
            <v>12513</v>
          </cell>
        </row>
        <row r="76">
          <cell r="P76">
            <v>104</v>
          </cell>
          <cell r="Q76">
            <v>721</v>
          </cell>
        </row>
        <row r="77">
          <cell r="P77">
            <v>29700</v>
          </cell>
          <cell r="Q77">
            <v>1</v>
          </cell>
        </row>
        <row r="78">
          <cell r="P78">
            <v>55000</v>
          </cell>
          <cell r="Q78">
            <v>2</v>
          </cell>
        </row>
        <row r="80">
          <cell r="P80">
            <v>55000</v>
          </cell>
          <cell r="Q80">
            <v>4</v>
          </cell>
        </row>
        <row r="82">
          <cell r="P82">
            <v>4125</v>
          </cell>
          <cell r="Q82">
            <v>37</v>
          </cell>
        </row>
        <row r="83">
          <cell r="P83">
            <v>55000</v>
          </cell>
          <cell r="Q83">
            <v>3</v>
          </cell>
        </row>
        <row r="84">
          <cell r="P84">
            <v>55000</v>
          </cell>
          <cell r="Q84">
            <v>1</v>
          </cell>
        </row>
        <row r="85">
          <cell r="P85">
            <v>55000</v>
          </cell>
          <cell r="Q85">
            <v>3</v>
          </cell>
        </row>
        <row r="86">
          <cell r="P86">
            <v>55000</v>
          </cell>
          <cell r="Q86">
            <v>1</v>
          </cell>
        </row>
        <row r="87">
          <cell r="P87">
            <v>2750</v>
          </cell>
          <cell r="Q87">
            <v>39</v>
          </cell>
        </row>
        <row r="88">
          <cell r="P88">
            <v>11000</v>
          </cell>
          <cell r="Q88">
            <v>10</v>
          </cell>
        </row>
        <row r="89">
          <cell r="P89">
            <v>11000</v>
          </cell>
          <cell r="Q89">
            <v>15</v>
          </cell>
        </row>
        <row r="90">
          <cell r="P90">
            <v>11000</v>
          </cell>
          <cell r="Q90">
            <v>9</v>
          </cell>
        </row>
        <row r="91">
          <cell r="P91">
            <v>22000</v>
          </cell>
          <cell r="Q91">
            <v>15</v>
          </cell>
        </row>
        <row r="92">
          <cell r="P92">
            <v>14850</v>
          </cell>
          <cell r="Q92">
            <v>29</v>
          </cell>
        </row>
        <row r="93">
          <cell r="P93">
            <v>29333</v>
          </cell>
          <cell r="Q93">
            <v>23</v>
          </cell>
        </row>
        <row r="94">
          <cell r="P94">
            <v>75000</v>
          </cell>
          <cell r="Q94">
            <v>1</v>
          </cell>
        </row>
        <row r="95">
          <cell r="P95">
            <v>75000</v>
          </cell>
          <cell r="Q95">
            <v>0</v>
          </cell>
        </row>
        <row r="96">
          <cell r="Q96">
            <v>0</v>
          </cell>
        </row>
        <row r="97">
          <cell r="P97">
            <v>44000</v>
          </cell>
          <cell r="Q97">
            <v>1</v>
          </cell>
        </row>
        <row r="98">
          <cell r="P98">
            <v>44000</v>
          </cell>
          <cell r="Q98">
            <v>1</v>
          </cell>
        </row>
        <row r="99">
          <cell r="P99">
            <v>44000</v>
          </cell>
          <cell r="Q99">
            <v>0</v>
          </cell>
        </row>
        <row r="100">
          <cell r="P100">
            <v>44000</v>
          </cell>
          <cell r="Q100">
            <v>0</v>
          </cell>
        </row>
        <row r="101">
          <cell r="P101">
            <v>18700</v>
          </cell>
          <cell r="Q101">
            <v>0</v>
          </cell>
        </row>
        <row r="102">
          <cell r="P102">
            <v>73333</v>
          </cell>
          <cell r="Q102">
            <v>3</v>
          </cell>
        </row>
        <row r="103">
          <cell r="P103">
            <v>27500</v>
          </cell>
          <cell r="Q103">
            <v>2</v>
          </cell>
        </row>
        <row r="104">
          <cell r="P104">
            <v>75200</v>
          </cell>
          <cell r="Q104">
            <v>1</v>
          </cell>
        </row>
        <row r="105">
          <cell r="P105">
            <v>8500</v>
          </cell>
          <cell r="Q105">
            <v>84</v>
          </cell>
        </row>
        <row r="106">
          <cell r="Q106">
            <v>2</v>
          </cell>
        </row>
        <row r="107">
          <cell r="P107">
            <v>32857.142800000001</v>
          </cell>
          <cell r="Q107">
            <v>6</v>
          </cell>
        </row>
        <row r="108">
          <cell r="P108">
            <v>30000</v>
          </cell>
          <cell r="Q108">
            <v>3</v>
          </cell>
        </row>
        <row r="109">
          <cell r="P109">
            <v>53600</v>
          </cell>
          <cell r="Q109">
            <v>0</v>
          </cell>
        </row>
        <row r="110">
          <cell r="P110">
            <v>2500</v>
          </cell>
          <cell r="Q110">
            <v>10</v>
          </cell>
        </row>
        <row r="111">
          <cell r="Q111">
            <v>0</v>
          </cell>
        </row>
        <row r="112">
          <cell r="Q112">
            <v>0</v>
          </cell>
        </row>
        <row r="113">
          <cell r="Q113">
            <v>0</v>
          </cell>
        </row>
        <row r="114">
          <cell r="P114">
            <v>2904</v>
          </cell>
          <cell r="Q114">
            <v>37.5</v>
          </cell>
        </row>
        <row r="115">
          <cell r="P115">
            <v>9000</v>
          </cell>
          <cell r="Q115">
            <v>28</v>
          </cell>
        </row>
        <row r="116">
          <cell r="P116">
            <v>9000</v>
          </cell>
          <cell r="Q116">
            <v>27</v>
          </cell>
        </row>
        <row r="117">
          <cell r="P117">
            <v>1000</v>
          </cell>
          <cell r="Q117">
            <v>139</v>
          </cell>
        </row>
        <row r="118">
          <cell r="P118">
            <v>1000</v>
          </cell>
          <cell r="Q118">
            <v>15</v>
          </cell>
        </row>
        <row r="119">
          <cell r="Q119">
            <v>0</v>
          </cell>
        </row>
        <row r="120">
          <cell r="P120">
            <v>29000</v>
          </cell>
          <cell r="Q120">
            <v>37</v>
          </cell>
        </row>
        <row r="121">
          <cell r="P121">
            <v>11875</v>
          </cell>
          <cell r="Q121">
            <v>1</v>
          </cell>
        </row>
        <row r="122">
          <cell r="P122">
            <v>18000</v>
          </cell>
          <cell r="Q122">
            <v>6</v>
          </cell>
        </row>
        <row r="123">
          <cell r="P123">
            <v>18000</v>
          </cell>
          <cell r="Q123">
            <v>2</v>
          </cell>
        </row>
        <row r="124">
          <cell r="P124">
            <v>25650</v>
          </cell>
          <cell r="Q124">
            <v>9</v>
          </cell>
        </row>
        <row r="125">
          <cell r="P125">
            <v>25650</v>
          </cell>
          <cell r="Q125">
            <v>6</v>
          </cell>
        </row>
        <row r="126">
          <cell r="P126">
            <v>25110</v>
          </cell>
          <cell r="Q126">
            <v>2</v>
          </cell>
        </row>
        <row r="127">
          <cell r="P127">
            <v>25650</v>
          </cell>
          <cell r="Q127">
            <v>5</v>
          </cell>
        </row>
        <row r="128">
          <cell r="P128">
            <v>25110</v>
          </cell>
          <cell r="Q128">
            <v>8</v>
          </cell>
        </row>
        <row r="129">
          <cell r="P129">
            <v>50000</v>
          </cell>
          <cell r="Q129">
            <v>0</v>
          </cell>
        </row>
        <row r="130">
          <cell r="P130">
            <v>16500</v>
          </cell>
          <cell r="Q130">
            <v>13</v>
          </cell>
        </row>
        <row r="131">
          <cell r="P131">
            <v>6500</v>
          </cell>
          <cell r="Q131">
            <v>4</v>
          </cell>
        </row>
        <row r="132">
          <cell r="P132">
            <v>16133</v>
          </cell>
          <cell r="Q132">
            <v>0</v>
          </cell>
        </row>
        <row r="136">
          <cell r="P136">
            <v>7543</v>
          </cell>
          <cell r="Q136">
            <v>43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D8375-C232-462F-80CF-DCDBF36AEA99}">
  <dimension ref="A1:U132"/>
  <sheetViews>
    <sheetView tabSelected="1" workbookViewId="0">
      <pane xSplit="3" ySplit="3" topLeftCell="D50" activePane="bottomRight" state="frozen"/>
      <selection pane="topRight"/>
      <selection pane="bottomLeft"/>
      <selection pane="bottomRight" activeCell="G70" sqref="G70"/>
    </sheetView>
  </sheetViews>
  <sheetFormatPr defaultRowHeight="13.5" x14ac:dyDescent="0.3"/>
  <cols>
    <col min="1" max="1" width="15.25" style="2" customWidth="1"/>
    <col min="2" max="2" width="9" style="156"/>
    <col min="3" max="3" width="19.125" style="156" customWidth="1"/>
    <col min="4" max="4" width="19.125" style="157" customWidth="1"/>
    <col min="5" max="5" width="8.25" style="158" customWidth="1"/>
    <col min="6" max="6" width="15.75" style="157" customWidth="1"/>
    <col min="7" max="7" width="9.625" style="157" bestFit="1" customWidth="1"/>
    <col min="8" max="8" width="8.25" style="157" customWidth="1"/>
    <col min="9" max="9" width="13.875" style="157" bestFit="1" customWidth="1"/>
    <col min="10" max="10" width="9.375" style="157" bestFit="1" customWidth="1"/>
    <col min="11" max="11" width="8.125" style="158" customWidth="1"/>
    <col min="12" max="12" width="12.375" style="157" customWidth="1"/>
    <col min="13" max="13" width="9.375" style="157" bestFit="1" customWidth="1"/>
    <col min="14" max="14" width="7" style="158" customWidth="1"/>
    <col min="15" max="15" width="13.875" style="157" bestFit="1" customWidth="1"/>
    <col min="16" max="16" width="9.375" style="157" bestFit="1" customWidth="1"/>
    <col min="17" max="17" width="9.625" style="158" customWidth="1"/>
    <col min="18" max="18" width="14.375" style="157" customWidth="1"/>
    <col min="19" max="19" width="36.5" style="2" customWidth="1"/>
    <col min="20" max="16384" width="9" style="2"/>
  </cols>
  <sheetData>
    <row r="1" spans="1:21" ht="18" thickBot="1" x14ac:dyDescent="0.35">
      <c r="A1" s="1" t="s">
        <v>140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21" ht="18" customHeight="1" x14ac:dyDescent="0.3">
      <c r="A2" s="3" t="s">
        <v>0</v>
      </c>
      <c r="B2" s="4" t="s">
        <v>1</v>
      </c>
      <c r="C2" s="5" t="s">
        <v>2</v>
      </c>
      <c r="D2" s="6" t="s">
        <v>3</v>
      </c>
      <c r="E2" s="6"/>
      <c r="F2" s="6"/>
      <c r="G2" s="7" t="s">
        <v>4</v>
      </c>
      <c r="H2" s="8"/>
      <c r="I2" s="9"/>
      <c r="J2" s="6" t="s">
        <v>5</v>
      </c>
      <c r="K2" s="6"/>
      <c r="L2" s="6"/>
      <c r="M2" s="7" t="s">
        <v>6</v>
      </c>
      <c r="N2" s="8"/>
      <c r="O2" s="9"/>
      <c r="P2" s="6" t="s">
        <v>7</v>
      </c>
      <c r="Q2" s="6"/>
      <c r="R2" s="6"/>
      <c r="S2" s="10" t="s">
        <v>8</v>
      </c>
    </row>
    <row r="3" spans="1:21" ht="18" customHeight="1" x14ac:dyDescent="0.3">
      <c r="A3" s="11"/>
      <c r="B3" s="12"/>
      <c r="C3" s="13"/>
      <c r="D3" s="14" t="s">
        <v>9</v>
      </c>
      <c r="E3" s="15" t="s">
        <v>10</v>
      </c>
      <c r="F3" s="16" t="s">
        <v>11</v>
      </c>
      <c r="G3" s="17" t="s">
        <v>9</v>
      </c>
      <c r="H3" s="18" t="s">
        <v>10</v>
      </c>
      <c r="I3" s="19" t="s">
        <v>12</v>
      </c>
      <c r="J3" s="14" t="s">
        <v>9</v>
      </c>
      <c r="K3" s="15" t="s">
        <v>10</v>
      </c>
      <c r="L3" s="16" t="s">
        <v>13</v>
      </c>
      <c r="M3" s="17" t="s">
        <v>9</v>
      </c>
      <c r="N3" s="15" t="s">
        <v>10</v>
      </c>
      <c r="O3" s="19" t="s">
        <v>13</v>
      </c>
      <c r="P3" s="14" t="s">
        <v>9</v>
      </c>
      <c r="Q3" s="15" t="s">
        <v>10</v>
      </c>
      <c r="R3" s="16" t="s">
        <v>14</v>
      </c>
      <c r="S3" s="20"/>
    </row>
    <row r="4" spans="1:21" ht="16.5" customHeight="1" x14ac:dyDescent="0.25">
      <c r="A4" s="21"/>
      <c r="B4" s="22" t="s">
        <v>15</v>
      </c>
      <c r="C4" s="103" t="s">
        <v>16</v>
      </c>
      <c r="D4" s="23">
        <f>+'[1]25''02월'!P4</f>
        <v>18000</v>
      </c>
      <c r="E4" s="24">
        <f>+'[1]25''02월'!Q4</f>
        <v>16</v>
      </c>
      <c r="F4" s="25">
        <f>+D4*E4</f>
        <v>288000</v>
      </c>
      <c r="G4" s="26"/>
      <c r="H4" s="27"/>
      <c r="I4" s="28">
        <f t="shared" ref="I4:I52" si="0">+G4*H4</f>
        <v>0</v>
      </c>
      <c r="J4" s="29"/>
      <c r="K4" s="30"/>
      <c r="L4" s="105">
        <f t="shared" ref="L4:L52" si="1">+J4*K4</f>
        <v>0</v>
      </c>
      <c r="M4" s="26"/>
      <c r="N4" s="32"/>
      <c r="O4" s="28">
        <f t="shared" ref="O4:O52" si="2">+M4*N4</f>
        <v>0</v>
      </c>
      <c r="P4" s="33">
        <f>+D4</f>
        <v>18000</v>
      </c>
      <c r="Q4" s="34">
        <f>+E4+H4-K4+N4</f>
        <v>16</v>
      </c>
      <c r="R4" s="35">
        <f t="shared" ref="R4:R52" si="3">+P4*Q4</f>
        <v>288000</v>
      </c>
      <c r="S4" s="36"/>
      <c r="T4" s="37"/>
      <c r="U4" s="37"/>
    </row>
    <row r="5" spans="1:21" x14ac:dyDescent="0.3">
      <c r="A5" s="21"/>
      <c r="B5" s="38"/>
      <c r="C5" s="181" t="s">
        <v>17</v>
      </c>
      <c r="D5" s="23">
        <f>+'[1]25''02월'!P5</f>
        <v>18000</v>
      </c>
      <c r="E5" s="24">
        <f>+'[1]25''02월'!Q5</f>
        <v>23</v>
      </c>
      <c r="F5" s="25">
        <f t="shared" ref="F5:F52" si="4">+D5*E5</f>
        <v>414000</v>
      </c>
      <c r="G5" s="26"/>
      <c r="H5" s="27"/>
      <c r="I5" s="28">
        <f t="shared" si="0"/>
        <v>0</v>
      </c>
      <c r="J5" s="29"/>
      <c r="K5" s="30"/>
      <c r="L5" s="105">
        <f t="shared" si="1"/>
        <v>0</v>
      </c>
      <c r="M5" s="26"/>
      <c r="N5" s="32"/>
      <c r="O5" s="28">
        <f t="shared" si="2"/>
        <v>0</v>
      </c>
      <c r="P5" s="33">
        <f t="shared" ref="P5:P15" si="5">+D5</f>
        <v>18000</v>
      </c>
      <c r="Q5" s="34">
        <f t="shared" ref="Q5:Q52" si="6">+E5+H5-K5+N5</f>
        <v>23</v>
      </c>
      <c r="R5" s="35">
        <f t="shared" si="3"/>
        <v>414000</v>
      </c>
      <c r="S5" s="36"/>
      <c r="T5" s="37"/>
      <c r="U5" s="37"/>
    </row>
    <row r="6" spans="1:21" x14ac:dyDescent="0.25">
      <c r="A6" s="21"/>
      <c r="B6" s="38"/>
      <c r="C6" s="103" t="s">
        <v>18</v>
      </c>
      <c r="D6" s="23">
        <f>+'[1]25''02월'!P6</f>
        <v>18000</v>
      </c>
      <c r="E6" s="24">
        <f>+'[1]25''02월'!Q6</f>
        <v>25</v>
      </c>
      <c r="F6" s="25">
        <f t="shared" si="4"/>
        <v>450000</v>
      </c>
      <c r="G6" s="26"/>
      <c r="H6" s="27"/>
      <c r="I6" s="28">
        <f t="shared" si="0"/>
        <v>0</v>
      </c>
      <c r="J6" s="29"/>
      <c r="K6" s="30"/>
      <c r="L6" s="105">
        <f t="shared" si="1"/>
        <v>0</v>
      </c>
      <c r="M6" s="26"/>
      <c r="N6" s="32"/>
      <c r="O6" s="28">
        <f t="shared" si="2"/>
        <v>0</v>
      </c>
      <c r="P6" s="33">
        <f t="shared" si="5"/>
        <v>18000</v>
      </c>
      <c r="Q6" s="34">
        <f t="shared" si="6"/>
        <v>25</v>
      </c>
      <c r="R6" s="35">
        <f t="shared" si="3"/>
        <v>450000</v>
      </c>
      <c r="S6" s="36"/>
      <c r="T6" s="37"/>
      <c r="U6" s="37"/>
    </row>
    <row r="7" spans="1:21" x14ac:dyDescent="0.25">
      <c r="A7" s="21"/>
      <c r="B7" s="38"/>
      <c r="C7" s="39" t="s">
        <v>19</v>
      </c>
      <c r="D7" s="23">
        <f>+'[1]25''02월'!P7</f>
        <v>14000</v>
      </c>
      <c r="E7" s="24">
        <f>+'[1]25''02월'!Q7</f>
        <v>24</v>
      </c>
      <c r="F7" s="25">
        <f t="shared" si="4"/>
        <v>336000</v>
      </c>
      <c r="G7" s="26"/>
      <c r="H7" s="27"/>
      <c r="I7" s="40">
        <f t="shared" si="0"/>
        <v>0</v>
      </c>
      <c r="J7" s="29"/>
      <c r="K7" s="30"/>
      <c r="L7" s="105">
        <f t="shared" si="1"/>
        <v>0</v>
      </c>
      <c r="M7" s="26"/>
      <c r="N7" s="32"/>
      <c r="O7" s="28">
        <f t="shared" si="2"/>
        <v>0</v>
      </c>
      <c r="P7" s="33">
        <f t="shared" si="5"/>
        <v>14000</v>
      </c>
      <c r="Q7" s="34">
        <f t="shared" si="6"/>
        <v>24</v>
      </c>
      <c r="R7" s="35">
        <f t="shared" si="3"/>
        <v>336000</v>
      </c>
      <c r="S7" s="36"/>
      <c r="T7" s="37"/>
      <c r="U7" s="37"/>
    </row>
    <row r="8" spans="1:21" x14ac:dyDescent="0.25">
      <c r="A8" s="21"/>
      <c r="B8" s="38"/>
      <c r="C8" s="39" t="s">
        <v>20</v>
      </c>
      <c r="D8" s="23">
        <f>+'[1]25''02월'!P8</f>
        <v>18000</v>
      </c>
      <c r="E8" s="24">
        <f>+'[1]25''02월'!Q8</f>
        <v>20</v>
      </c>
      <c r="F8" s="25">
        <f t="shared" si="4"/>
        <v>360000</v>
      </c>
      <c r="G8" s="26"/>
      <c r="H8" s="27"/>
      <c r="I8" s="40">
        <f t="shared" si="0"/>
        <v>0</v>
      </c>
      <c r="J8" s="29"/>
      <c r="K8" s="30"/>
      <c r="L8" s="105">
        <f t="shared" si="1"/>
        <v>0</v>
      </c>
      <c r="M8" s="26"/>
      <c r="N8" s="32"/>
      <c r="O8" s="28">
        <f t="shared" si="2"/>
        <v>0</v>
      </c>
      <c r="P8" s="33">
        <f t="shared" si="5"/>
        <v>18000</v>
      </c>
      <c r="Q8" s="34">
        <f t="shared" si="6"/>
        <v>20</v>
      </c>
      <c r="R8" s="35">
        <f t="shared" si="3"/>
        <v>360000</v>
      </c>
      <c r="S8" s="36"/>
      <c r="T8" s="37"/>
      <c r="U8" s="37"/>
    </row>
    <row r="9" spans="1:21" x14ac:dyDescent="0.25">
      <c r="A9" s="21"/>
      <c r="B9" s="38"/>
      <c r="C9" s="39" t="s">
        <v>21</v>
      </c>
      <c r="D9" s="23">
        <f>+'[1]25''02월'!P9</f>
        <v>18000</v>
      </c>
      <c r="E9" s="24">
        <f>+'[1]25''02월'!Q9</f>
        <v>11</v>
      </c>
      <c r="F9" s="25">
        <f t="shared" si="4"/>
        <v>198000</v>
      </c>
      <c r="G9" s="26"/>
      <c r="H9" s="27"/>
      <c r="I9" s="40">
        <f t="shared" si="0"/>
        <v>0</v>
      </c>
      <c r="J9" s="29"/>
      <c r="K9" s="30"/>
      <c r="L9" s="105">
        <f t="shared" si="1"/>
        <v>0</v>
      </c>
      <c r="M9" s="26"/>
      <c r="N9" s="32"/>
      <c r="O9" s="28">
        <f t="shared" si="2"/>
        <v>0</v>
      </c>
      <c r="P9" s="33">
        <f t="shared" si="5"/>
        <v>18000</v>
      </c>
      <c r="Q9" s="34">
        <f t="shared" si="6"/>
        <v>11</v>
      </c>
      <c r="R9" s="35">
        <f t="shared" si="3"/>
        <v>198000</v>
      </c>
      <c r="S9" s="41"/>
      <c r="T9" s="37"/>
      <c r="U9" s="37"/>
    </row>
    <row r="10" spans="1:21" x14ac:dyDescent="0.3">
      <c r="A10" s="21"/>
      <c r="B10" s="38"/>
      <c r="C10" s="181" t="s">
        <v>22</v>
      </c>
      <c r="D10" s="23">
        <f>+'[1]25''02월'!P10</f>
        <v>130164</v>
      </c>
      <c r="E10" s="24">
        <f>+'[1]25''02월'!Q10</f>
        <v>18</v>
      </c>
      <c r="F10" s="25">
        <f t="shared" si="4"/>
        <v>2342952</v>
      </c>
      <c r="G10" s="26"/>
      <c r="H10" s="27"/>
      <c r="I10" s="40">
        <f t="shared" si="0"/>
        <v>0</v>
      </c>
      <c r="J10" s="29"/>
      <c r="K10" s="30"/>
      <c r="L10" s="105">
        <f t="shared" si="1"/>
        <v>0</v>
      </c>
      <c r="M10" s="26"/>
      <c r="N10" s="32"/>
      <c r="O10" s="28">
        <f t="shared" si="2"/>
        <v>0</v>
      </c>
      <c r="P10" s="33">
        <f>+D10</f>
        <v>130164</v>
      </c>
      <c r="Q10" s="34">
        <f t="shared" si="6"/>
        <v>18</v>
      </c>
      <c r="R10" s="35">
        <f t="shared" si="3"/>
        <v>2342952</v>
      </c>
      <c r="S10" s="41"/>
      <c r="T10" s="37"/>
      <c r="U10" s="37"/>
    </row>
    <row r="11" spans="1:21" x14ac:dyDescent="0.3">
      <c r="A11" s="21"/>
      <c r="B11" s="38"/>
      <c r="C11" s="181" t="s">
        <v>23</v>
      </c>
      <c r="D11" s="23">
        <f>+'[1]25''02월'!P11</f>
        <v>130164.1</v>
      </c>
      <c r="E11" s="24">
        <f>+'[1]25''02월'!Q11</f>
        <v>27</v>
      </c>
      <c r="F11" s="25">
        <f t="shared" si="4"/>
        <v>3514430.7</v>
      </c>
      <c r="G11" s="26"/>
      <c r="H11" s="27"/>
      <c r="I11" s="40">
        <f t="shared" si="0"/>
        <v>0</v>
      </c>
      <c r="J11" s="29"/>
      <c r="K11" s="30"/>
      <c r="L11" s="105">
        <f t="shared" si="1"/>
        <v>0</v>
      </c>
      <c r="M11" s="26"/>
      <c r="N11" s="32"/>
      <c r="O11" s="28">
        <f t="shared" si="2"/>
        <v>0</v>
      </c>
      <c r="P11" s="33">
        <f>+D11</f>
        <v>130164.1</v>
      </c>
      <c r="Q11" s="34">
        <f t="shared" si="6"/>
        <v>27</v>
      </c>
      <c r="R11" s="35">
        <f t="shared" si="3"/>
        <v>3514430.7</v>
      </c>
      <c r="S11" s="41"/>
      <c r="T11" s="37"/>
      <c r="U11" s="37"/>
    </row>
    <row r="12" spans="1:21" x14ac:dyDescent="0.3">
      <c r="A12" s="21"/>
      <c r="B12" s="38"/>
      <c r="C12" s="181" t="s">
        <v>24</v>
      </c>
      <c r="D12" s="23">
        <f>+'[1]25''02월'!P12</f>
        <v>130164</v>
      </c>
      <c r="E12" s="24">
        <f>+'[1]25''02월'!Q12</f>
        <v>36</v>
      </c>
      <c r="F12" s="25">
        <f t="shared" si="4"/>
        <v>4685904</v>
      </c>
      <c r="G12" s="26"/>
      <c r="H12" s="27"/>
      <c r="I12" s="40">
        <f t="shared" si="0"/>
        <v>0</v>
      </c>
      <c r="J12" s="29"/>
      <c r="K12" s="30"/>
      <c r="L12" s="105">
        <f t="shared" si="1"/>
        <v>0</v>
      </c>
      <c r="M12" s="26"/>
      <c r="N12" s="32"/>
      <c r="O12" s="28">
        <f t="shared" si="2"/>
        <v>0</v>
      </c>
      <c r="P12" s="33">
        <f>+D12</f>
        <v>130164</v>
      </c>
      <c r="Q12" s="34">
        <f t="shared" si="6"/>
        <v>36</v>
      </c>
      <c r="R12" s="35">
        <f t="shared" si="3"/>
        <v>4685904</v>
      </c>
      <c r="S12" s="41"/>
      <c r="T12" s="37"/>
      <c r="U12" s="37"/>
    </row>
    <row r="13" spans="1:21" x14ac:dyDescent="0.3">
      <c r="A13" s="21"/>
      <c r="B13" s="38"/>
      <c r="C13" s="181" t="s">
        <v>25</v>
      </c>
      <c r="D13" s="23">
        <f>+'[1]25''02월'!P13</f>
        <v>115500</v>
      </c>
      <c r="E13" s="24">
        <f>+'[1]25''02월'!Q13</f>
        <v>9</v>
      </c>
      <c r="F13" s="25">
        <f t="shared" si="4"/>
        <v>1039500</v>
      </c>
      <c r="G13" s="26"/>
      <c r="H13" s="27"/>
      <c r="I13" s="40">
        <f t="shared" si="0"/>
        <v>0</v>
      </c>
      <c r="J13" s="29"/>
      <c r="K13" s="30"/>
      <c r="L13" s="105">
        <f t="shared" si="1"/>
        <v>0</v>
      </c>
      <c r="M13" s="26"/>
      <c r="N13" s="32"/>
      <c r="O13" s="28">
        <f t="shared" si="2"/>
        <v>0</v>
      </c>
      <c r="P13" s="33">
        <f t="shared" si="5"/>
        <v>115500</v>
      </c>
      <c r="Q13" s="34">
        <f t="shared" si="6"/>
        <v>9</v>
      </c>
      <c r="R13" s="35">
        <f t="shared" si="3"/>
        <v>1039500</v>
      </c>
      <c r="S13" s="41"/>
      <c r="T13" s="37"/>
      <c r="U13" s="37"/>
    </row>
    <row r="14" spans="1:21" x14ac:dyDescent="0.25">
      <c r="A14" s="21"/>
      <c r="B14" s="38"/>
      <c r="C14" s="39" t="s">
        <v>26</v>
      </c>
      <c r="D14" s="23">
        <f>+'[1]25''02월'!P14</f>
        <v>110000</v>
      </c>
      <c r="E14" s="24">
        <f>+'[1]25''02월'!Q14</f>
        <v>18</v>
      </c>
      <c r="F14" s="25">
        <f t="shared" si="4"/>
        <v>1980000</v>
      </c>
      <c r="G14" s="26"/>
      <c r="H14" s="27"/>
      <c r="I14" s="40">
        <f t="shared" si="0"/>
        <v>0</v>
      </c>
      <c r="J14" s="29"/>
      <c r="K14" s="30"/>
      <c r="L14" s="105">
        <f t="shared" si="1"/>
        <v>0</v>
      </c>
      <c r="M14" s="26"/>
      <c r="N14" s="32"/>
      <c r="O14" s="28">
        <f t="shared" si="2"/>
        <v>0</v>
      </c>
      <c r="P14" s="33">
        <f t="shared" si="5"/>
        <v>110000</v>
      </c>
      <c r="Q14" s="34">
        <f t="shared" si="6"/>
        <v>18</v>
      </c>
      <c r="R14" s="35">
        <f t="shared" si="3"/>
        <v>1980000</v>
      </c>
      <c r="S14" s="41"/>
      <c r="T14" s="37"/>
      <c r="U14" s="37"/>
    </row>
    <row r="15" spans="1:21" x14ac:dyDescent="0.25">
      <c r="A15" s="21"/>
      <c r="B15" s="38"/>
      <c r="C15" s="39" t="s">
        <v>27</v>
      </c>
      <c r="D15" s="23">
        <f>+'[1]25''02월'!P15</f>
        <v>110000</v>
      </c>
      <c r="E15" s="24">
        <f>+'[1]25''02월'!Q15</f>
        <v>15</v>
      </c>
      <c r="F15" s="25">
        <f t="shared" si="4"/>
        <v>1650000</v>
      </c>
      <c r="G15" s="26"/>
      <c r="H15" s="27"/>
      <c r="I15" s="40">
        <f t="shared" si="0"/>
        <v>0</v>
      </c>
      <c r="J15" s="29"/>
      <c r="K15" s="30"/>
      <c r="L15" s="105">
        <f t="shared" si="1"/>
        <v>0</v>
      </c>
      <c r="M15" s="26"/>
      <c r="N15" s="32"/>
      <c r="O15" s="28">
        <f t="shared" si="2"/>
        <v>0</v>
      </c>
      <c r="P15" s="33">
        <f t="shared" si="5"/>
        <v>110000</v>
      </c>
      <c r="Q15" s="34">
        <f t="shared" si="6"/>
        <v>15</v>
      </c>
      <c r="R15" s="35">
        <f t="shared" si="3"/>
        <v>1650000</v>
      </c>
      <c r="S15" s="41"/>
      <c r="T15" s="37"/>
      <c r="U15" s="37"/>
    </row>
    <row r="16" spans="1:21" x14ac:dyDescent="0.3">
      <c r="A16" s="21"/>
      <c r="B16" s="38"/>
      <c r="C16" s="182" t="s">
        <v>28</v>
      </c>
      <c r="D16" s="23">
        <f>+'[1]25''02월'!P16</f>
        <v>211747</v>
      </c>
      <c r="E16" s="24">
        <f>+'[1]25''02월'!Q16</f>
        <v>32</v>
      </c>
      <c r="F16" s="25">
        <f t="shared" si="4"/>
        <v>6775904</v>
      </c>
      <c r="G16" s="26"/>
      <c r="H16" s="27"/>
      <c r="I16" s="40">
        <f t="shared" si="0"/>
        <v>0</v>
      </c>
      <c r="J16" s="29"/>
      <c r="K16" s="30"/>
      <c r="L16" s="105">
        <f>+J16*K16</f>
        <v>0</v>
      </c>
      <c r="M16" s="26"/>
      <c r="N16" s="32"/>
      <c r="O16" s="28">
        <f t="shared" si="2"/>
        <v>0</v>
      </c>
      <c r="P16" s="33">
        <f>+D16</f>
        <v>211747</v>
      </c>
      <c r="Q16" s="34">
        <f t="shared" si="6"/>
        <v>32</v>
      </c>
      <c r="R16" s="35">
        <f t="shared" si="3"/>
        <v>6775904</v>
      </c>
      <c r="S16" s="41"/>
      <c r="T16" s="37"/>
      <c r="U16" s="37"/>
    </row>
    <row r="17" spans="1:21" x14ac:dyDescent="0.3">
      <c r="A17" s="21"/>
      <c r="B17" s="38"/>
      <c r="C17" s="183"/>
      <c r="D17" s="23">
        <f>+'[1]25''02월'!P17</f>
        <v>211612.52</v>
      </c>
      <c r="E17" s="24">
        <f>+'[1]25''02월'!Q17</f>
        <v>120</v>
      </c>
      <c r="F17" s="25">
        <f t="shared" si="4"/>
        <v>25393502.399999999</v>
      </c>
      <c r="G17" s="26"/>
      <c r="H17" s="27"/>
      <c r="I17" s="40">
        <f t="shared" si="0"/>
        <v>0</v>
      </c>
      <c r="J17" s="29"/>
      <c r="K17" s="30"/>
      <c r="L17" s="105"/>
      <c r="M17" s="26"/>
      <c r="N17" s="32"/>
      <c r="O17" s="28"/>
      <c r="P17" s="33">
        <f t="shared" ref="P17:P52" si="7">+D17</f>
        <v>211612.52</v>
      </c>
      <c r="Q17" s="34">
        <f t="shared" si="6"/>
        <v>120</v>
      </c>
      <c r="R17" s="35">
        <f t="shared" si="3"/>
        <v>25393502.399999999</v>
      </c>
      <c r="S17" s="41"/>
      <c r="T17" s="37"/>
      <c r="U17" s="37"/>
    </row>
    <row r="18" spans="1:21" x14ac:dyDescent="0.3">
      <c r="A18" s="21"/>
      <c r="B18" s="38"/>
      <c r="C18" s="42" t="s">
        <v>29</v>
      </c>
      <c r="D18" s="23">
        <f>+'[1]25''02월'!P18</f>
        <v>242000</v>
      </c>
      <c r="E18" s="24">
        <f>+'[1]25''02월'!Q18</f>
        <v>40</v>
      </c>
      <c r="F18" s="25">
        <f t="shared" si="4"/>
        <v>9680000</v>
      </c>
      <c r="G18" s="26"/>
      <c r="H18" s="27"/>
      <c r="I18" s="40">
        <f t="shared" si="0"/>
        <v>0</v>
      </c>
      <c r="J18" s="29"/>
      <c r="K18" s="30"/>
      <c r="L18" s="105">
        <f t="shared" si="1"/>
        <v>0</v>
      </c>
      <c r="M18" s="26"/>
      <c r="N18" s="32"/>
      <c r="O18" s="28">
        <f t="shared" si="2"/>
        <v>0</v>
      </c>
      <c r="P18" s="33">
        <f t="shared" si="7"/>
        <v>242000</v>
      </c>
      <c r="Q18" s="34">
        <f t="shared" si="6"/>
        <v>40</v>
      </c>
      <c r="R18" s="35">
        <f t="shared" si="3"/>
        <v>9680000</v>
      </c>
      <c r="S18" s="41"/>
      <c r="T18" s="37"/>
      <c r="U18" s="37"/>
    </row>
    <row r="19" spans="1:21" x14ac:dyDescent="0.3">
      <c r="A19" s="21"/>
      <c r="B19" s="38"/>
      <c r="C19" s="181" t="s">
        <v>30</v>
      </c>
      <c r="D19" s="23">
        <f>+'[1]25''02월'!P19</f>
        <v>110000</v>
      </c>
      <c r="E19" s="24">
        <f>+'[1]25''02월'!Q19</f>
        <v>12</v>
      </c>
      <c r="F19" s="25">
        <f t="shared" si="4"/>
        <v>1320000</v>
      </c>
      <c r="G19" s="26"/>
      <c r="H19" s="27"/>
      <c r="I19" s="40">
        <f t="shared" si="0"/>
        <v>0</v>
      </c>
      <c r="J19" s="29"/>
      <c r="K19" s="30"/>
      <c r="L19" s="105">
        <f t="shared" si="1"/>
        <v>0</v>
      </c>
      <c r="M19" s="26"/>
      <c r="N19" s="32"/>
      <c r="O19" s="28">
        <f t="shared" si="2"/>
        <v>0</v>
      </c>
      <c r="P19" s="33">
        <f t="shared" si="7"/>
        <v>110000</v>
      </c>
      <c r="Q19" s="34">
        <f t="shared" si="6"/>
        <v>12</v>
      </c>
      <c r="R19" s="35">
        <f t="shared" si="3"/>
        <v>1320000</v>
      </c>
      <c r="S19" s="41"/>
      <c r="T19" s="37"/>
      <c r="U19" s="37"/>
    </row>
    <row r="20" spans="1:21" x14ac:dyDescent="0.3">
      <c r="A20" s="21"/>
      <c r="B20" s="38"/>
      <c r="C20" s="182" t="s">
        <v>31</v>
      </c>
      <c r="D20" s="23">
        <f>+'[1]25''02월'!P20</f>
        <v>91000</v>
      </c>
      <c r="E20" s="24">
        <f>+'[1]25''02월'!Q20</f>
        <v>55</v>
      </c>
      <c r="F20" s="25">
        <f t="shared" si="4"/>
        <v>5005000</v>
      </c>
      <c r="G20" s="26"/>
      <c r="H20" s="27"/>
      <c r="I20" s="40">
        <f t="shared" si="0"/>
        <v>0</v>
      </c>
      <c r="J20" s="29"/>
      <c r="K20" s="30"/>
      <c r="L20" s="105">
        <f t="shared" si="1"/>
        <v>0</v>
      </c>
      <c r="M20" s="26"/>
      <c r="N20" s="32"/>
      <c r="O20" s="28">
        <f t="shared" si="2"/>
        <v>0</v>
      </c>
      <c r="P20" s="33">
        <f t="shared" si="7"/>
        <v>91000</v>
      </c>
      <c r="Q20" s="34">
        <f t="shared" si="6"/>
        <v>55</v>
      </c>
      <c r="R20" s="35">
        <f t="shared" si="3"/>
        <v>5005000</v>
      </c>
      <c r="S20" s="41"/>
      <c r="T20" s="37"/>
      <c r="U20" s="37"/>
    </row>
    <row r="21" spans="1:21" ht="14.25" thickBot="1" x14ac:dyDescent="0.35">
      <c r="A21" s="159"/>
      <c r="B21" s="38"/>
      <c r="C21" s="184"/>
      <c r="D21" s="160">
        <f>+'[1]25''02월'!P21</f>
        <v>82727</v>
      </c>
      <c r="E21" s="161">
        <f>+'[1]25''02월'!Q21</f>
        <v>3</v>
      </c>
      <c r="F21" s="64">
        <f t="shared" si="4"/>
        <v>248181</v>
      </c>
      <c r="G21" s="65"/>
      <c r="H21" s="66"/>
      <c r="I21" s="67">
        <f t="shared" si="0"/>
        <v>0</v>
      </c>
      <c r="J21" s="68"/>
      <c r="K21" s="162"/>
      <c r="L21" s="163">
        <f t="shared" si="1"/>
        <v>0</v>
      </c>
      <c r="M21" s="65"/>
      <c r="N21" s="70"/>
      <c r="O21" s="71">
        <f t="shared" si="2"/>
        <v>0</v>
      </c>
      <c r="P21" s="72">
        <f t="shared" si="7"/>
        <v>82727</v>
      </c>
      <c r="Q21" s="73">
        <f t="shared" si="6"/>
        <v>3</v>
      </c>
      <c r="R21" s="74">
        <f t="shared" si="3"/>
        <v>248181</v>
      </c>
      <c r="S21" s="75"/>
      <c r="T21" s="37"/>
      <c r="U21" s="37"/>
    </row>
    <row r="22" spans="1:21" x14ac:dyDescent="0.25">
      <c r="A22" s="50"/>
      <c r="B22" s="51" t="s">
        <v>32</v>
      </c>
      <c r="C22" s="52" t="s">
        <v>33</v>
      </c>
      <c r="D22" s="179">
        <f>+'[1]25''02월'!P22</f>
        <v>25000</v>
      </c>
      <c r="E22" s="119">
        <f>+'[1]25''02월'!Q22</f>
        <v>54</v>
      </c>
      <c r="F22" s="54">
        <f t="shared" si="4"/>
        <v>1350000</v>
      </c>
      <c r="G22" s="55"/>
      <c r="H22" s="56"/>
      <c r="I22" s="57">
        <f t="shared" si="0"/>
        <v>0</v>
      </c>
      <c r="J22" s="58"/>
      <c r="K22" s="59"/>
      <c r="L22" s="164">
        <f t="shared" si="1"/>
        <v>0</v>
      </c>
      <c r="M22" s="55"/>
      <c r="N22" s="83"/>
      <c r="O22" s="88">
        <f t="shared" si="2"/>
        <v>0</v>
      </c>
      <c r="P22" s="84">
        <f t="shared" si="7"/>
        <v>25000</v>
      </c>
      <c r="Q22" s="85">
        <f t="shared" si="6"/>
        <v>54</v>
      </c>
      <c r="R22" s="165">
        <f t="shared" si="3"/>
        <v>1350000</v>
      </c>
      <c r="S22" s="60"/>
      <c r="T22" s="37"/>
      <c r="U22" s="37"/>
    </row>
    <row r="23" spans="1:21" ht="16.5" customHeight="1" x14ac:dyDescent="0.25">
      <c r="A23" s="21"/>
      <c r="B23" s="61"/>
      <c r="C23" s="39" t="s">
        <v>34</v>
      </c>
      <c r="D23" s="23">
        <f>+'[1]25''02월'!P23</f>
        <v>33000</v>
      </c>
      <c r="E23" s="24">
        <f>+'[1]25''02월'!Q23</f>
        <v>37</v>
      </c>
      <c r="F23" s="25">
        <f t="shared" si="4"/>
        <v>1221000</v>
      </c>
      <c r="G23" s="26"/>
      <c r="H23" s="27"/>
      <c r="I23" s="40">
        <f t="shared" si="0"/>
        <v>0</v>
      </c>
      <c r="J23" s="29"/>
      <c r="K23" s="63"/>
      <c r="L23" s="105">
        <f t="shared" si="1"/>
        <v>0</v>
      </c>
      <c r="M23" s="26"/>
      <c r="N23" s="32"/>
      <c r="O23" s="28">
        <f t="shared" si="2"/>
        <v>0</v>
      </c>
      <c r="P23" s="33">
        <f t="shared" si="7"/>
        <v>33000</v>
      </c>
      <c r="Q23" s="34">
        <f>+E23+H23-K23+N23</f>
        <v>37</v>
      </c>
      <c r="R23" s="35">
        <f t="shared" si="3"/>
        <v>1221000</v>
      </c>
      <c r="S23" s="41"/>
      <c r="T23" s="37"/>
      <c r="U23" s="37"/>
    </row>
    <row r="24" spans="1:21" ht="17.25" customHeight="1" x14ac:dyDescent="0.3">
      <c r="A24" s="21"/>
      <c r="B24" s="61"/>
      <c r="C24" s="182" t="s">
        <v>35</v>
      </c>
      <c r="D24" s="23">
        <f>+'[1]25''02월'!P24</f>
        <v>110000</v>
      </c>
      <c r="E24" s="24">
        <f>+'[1]25''02월'!Q24</f>
        <v>13</v>
      </c>
      <c r="F24" s="25">
        <f t="shared" si="4"/>
        <v>1430000</v>
      </c>
      <c r="G24" s="65"/>
      <c r="H24" s="66"/>
      <c r="I24" s="67">
        <f t="shared" si="0"/>
        <v>0</v>
      </c>
      <c r="J24" s="68"/>
      <c r="K24" s="69"/>
      <c r="L24" s="163">
        <f t="shared" si="1"/>
        <v>0</v>
      </c>
      <c r="M24" s="26"/>
      <c r="N24" s="70"/>
      <c r="O24" s="71">
        <f t="shared" si="2"/>
        <v>0</v>
      </c>
      <c r="P24" s="33">
        <f t="shared" si="7"/>
        <v>110000</v>
      </c>
      <c r="Q24" s="73">
        <f t="shared" si="6"/>
        <v>13</v>
      </c>
      <c r="R24" s="35">
        <f t="shared" si="3"/>
        <v>1430000</v>
      </c>
      <c r="S24" s="75"/>
      <c r="T24" s="37"/>
      <c r="U24" s="37"/>
    </row>
    <row r="25" spans="1:21" ht="17.25" customHeight="1" thickBot="1" x14ac:dyDescent="0.35">
      <c r="A25" s="43"/>
      <c r="B25" s="76"/>
      <c r="C25" s="185"/>
      <c r="D25" s="180">
        <f>+'[1]25''02월'!P25</f>
        <v>120000</v>
      </c>
      <c r="E25" s="78">
        <f>+'[1]25''02월'!Q25</f>
        <v>30</v>
      </c>
      <c r="F25" s="44">
        <f t="shared" si="4"/>
        <v>3600000</v>
      </c>
      <c r="G25" s="45"/>
      <c r="H25" s="46"/>
      <c r="I25" s="47">
        <f t="shared" si="0"/>
        <v>0</v>
      </c>
      <c r="J25" s="48"/>
      <c r="K25" s="79"/>
      <c r="L25" s="166"/>
      <c r="M25" s="45"/>
      <c r="N25" s="80"/>
      <c r="O25" s="86"/>
      <c r="P25" s="87">
        <f t="shared" si="7"/>
        <v>120000</v>
      </c>
      <c r="Q25" s="81">
        <f t="shared" si="6"/>
        <v>30</v>
      </c>
      <c r="R25" s="167">
        <f t="shared" si="3"/>
        <v>3600000</v>
      </c>
      <c r="S25" s="49"/>
      <c r="T25" s="37"/>
      <c r="U25" s="37"/>
    </row>
    <row r="26" spans="1:21" x14ac:dyDescent="0.3">
      <c r="A26" s="50"/>
      <c r="B26" s="169" t="s">
        <v>36</v>
      </c>
      <c r="C26" s="186" t="s">
        <v>37</v>
      </c>
      <c r="D26" s="53">
        <f>+'[1]25''02월'!P26</f>
        <v>52923</v>
      </c>
      <c r="E26" s="119">
        <f>+'[1]25''02월'!Q26</f>
        <v>25</v>
      </c>
      <c r="F26" s="54">
        <f t="shared" si="4"/>
        <v>1323075</v>
      </c>
      <c r="G26" s="55"/>
      <c r="H26" s="56"/>
      <c r="I26" s="57">
        <f t="shared" si="0"/>
        <v>0</v>
      </c>
      <c r="J26" s="58"/>
      <c r="K26" s="82"/>
      <c r="L26" s="164">
        <f t="shared" si="1"/>
        <v>0</v>
      </c>
      <c r="M26" s="55"/>
      <c r="N26" s="83"/>
      <c r="O26" s="88">
        <f t="shared" si="2"/>
        <v>0</v>
      </c>
      <c r="P26" s="84">
        <f t="shared" si="7"/>
        <v>52923</v>
      </c>
      <c r="Q26" s="85">
        <f t="shared" si="6"/>
        <v>25</v>
      </c>
      <c r="R26" s="165">
        <f t="shared" si="3"/>
        <v>1323075</v>
      </c>
      <c r="S26" s="60"/>
      <c r="T26" s="37"/>
      <c r="U26" s="37"/>
    </row>
    <row r="27" spans="1:21" x14ac:dyDescent="0.3">
      <c r="A27" s="21"/>
      <c r="B27" s="171"/>
      <c r="C27" s="42" t="s">
        <v>38</v>
      </c>
      <c r="D27" s="62">
        <f>+'[1]25''02월'!P27</f>
        <v>94430</v>
      </c>
      <c r="E27" s="24">
        <f>+'[1]25''02월'!Q27</f>
        <v>126</v>
      </c>
      <c r="F27" s="25">
        <f t="shared" si="4"/>
        <v>11898180</v>
      </c>
      <c r="G27" s="26"/>
      <c r="H27" s="27"/>
      <c r="I27" s="40">
        <f t="shared" si="0"/>
        <v>0</v>
      </c>
      <c r="J27" s="29"/>
      <c r="K27" s="30"/>
      <c r="L27" s="105">
        <f t="shared" si="1"/>
        <v>0</v>
      </c>
      <c r="M27" s="26"/>
      <c r="N27" s="32"/>
      <c r="O27" s="28">
        <f t="shared" si="2"/>
        <v>0</v>
      </c>
      <c r="P27" s="33">
        <f t="shared" si="7"/>
        <v>94430</v>
      </c>
      <c r="Q27" s="34">
        <f t="shared" si="6"/>
        <v>126</v>
      </c>
      <c r="R27" s="35">
        <f t="shared" si="3"/>
        <v>11898180</v>
      </c>
      <c r="S27" s="41"/>
      <c r="T27" s="37"/>
      <c r="U27" s="37"/>
    </row>
    <row r="28" spans="1:21" x14ac:dyDescent="0.3">
      <c r="A28" s="21"/>
      <c r="B28" s="171"/>
      <c r="C28" s="192" t="s">
        <v>39</v>
      </c>
      <c r="D28" s="62">
        <f>+'[1]25''02월'!P29</f>
        <v>55377</v>
      </c>
      <c r="E28" s="24">
        <f>+'[1]25''02월'!Q29</f>
        <v>51</v>
      </c>
      <c r="F28" s="25">
        <f t="shared" si="4"/>
        <v>2824227</v>
      </c>
      <c r="G28" s="26"/>
      <c r="H28" s="27"/>
      <c r="I28" s="40">
        <f t="shared" si="0"/>
        <v>0</v>
      </c>
      <c r="J28" s="29"/>
      <c r="K28" s="30"/>
      <c r="L28" s="105">
        <f t="shared" si="1"/>
        <v>0</v>
      </c>
      <c r="M28" s="26"/>
      <c r="N28" s="32"/>
      <c r="O28" s="28">
        <f t="shared" si="2"/>
        <v>0</v>
      </c>
      <c r="P28" s="33">
        <f t="shared" si="7"/>
        <v>55377</v>
      </c>
      <c r="Q28" s="168">
        <f t="shared" si="6"/>
        <v>51</v>
      </c>
      <c r="R28" s="35">
        <f t="shared" si="3"/>
        <v>2824227</v>
      </c>
      <c r="S28" s="41"/>
      <c r="T28" s="37"/>
      <c r="U28" s="37"/>
    </row>
    <row r="29" spans="1:21" x14ac:dyDescent="0.3">
      <c r="A29" s="21"/>
      <c r="B29" s="171"/>
      <c r="C29" s="42" t="s">
        <v>40</v>
      </c>
      <c r="D29" s="62">
        <f>+'[1]25''02월'!P30</f>
        <v>55648</v>
      </c>
      <c r="E29" s="24">
        <f>+'[1]25''02월'!Q30</f>
        <v>81</v>
      </c>
      <c r="F29" s="25">
        <f t="shared" si="4"/>
        <v>4507488</v>
      </c>
      <c r="G29" s="26"/>
      <c r="H29" s="27"/>
      <c r="I29" s="40">
        <f t="shared" si="0"/>
        <v>0</v>
      </c>
      <c r="J29" s="29"/>
      <c r="K29" s="30"/>
      <c r="L29" s="105">
        <f t="shared" si="1"/>
        <v>0</v>
      </c>
      <c r="M29" s="26"/>
      <c r="N29" s="32"/>
      <c r="O29" s="28">
        <f t="shared" si="2"/>
        <v>0</v>
      </c>
      <c r="P29" s="33">
        <f t="shared" si="7"/>
        <v>55648</v>
      </c>
      <c r="Q29" s="34">
        <f t="shared" si="6"/>
        <v>81</v>
      </c>
      <c r="R29" s="35">
        <f t="shared" si="3"/>
        <v>4507488</v>
      </c>
      <c r="S29" s="41"/>
      <c r="T29" s="37"/>
      <c r="U29" s="37"/>
    </row>
    <row r="30" spans="1:21" x14ac:dyDescent="0.3">
      <c r="A30" s="21"/>
      <c r="B30" s="171"/>
      <c r="C30" s="172" t="s">
        <v>41</v>
      </c>
      <c r="D30" s="62">
        <f>+'[1]25''02월'!P31</f>
        <v>100000</v>
      </c>
      <c r="E30" s="24">
        <f>+'[1]25''02월'!Q31</f>
        <v>16</v>
      </c>
      <c r="F30" s="25">
        <f t="shared" si="4"/>
        <v>1600000</v>
      </c>
      <c r="G30" s="26"/>
      <c r="H30" s="27"/>
      <c r="I30" s="40">
        <f t="shared" si="0"/>
        <v>0</v>
      </c>
      <c r="J30" s="29"/>
      <c r="K30" s="30"/>
      <c r="L30" s="105">
        <f t="shared" si="1"/>
        <v>0</v>
      </c>
      <c r="M30" s="26"/>
      <c r="N30" s="32"/>
      <c r="O30" s="28">
        <f t="shared" si="2"/>
        <v>0</v>
      </c>
      <c r="P30" s="33">
        <f t="shared" si="7"/>
        <v>100000</v>
      </c>
      <c r="Q30" s="34">
        <f t="shared" si="6"/>
        <v>16</v>
      </c>
      <c r="R30" s="35">
        <f t="shared" si="3"/>
        <v>1600000</v>
      </c>
      <c r="S30" s="41"/>
      <c r="T30" s="37"/>
      <c r="U30" s="37"/>
    </row>
    <row r="31" spans="1:21" x14ac:dyDescent="0.3">
      <c r="A31" s="21"/>
      <c r="B31" s="171"/>
      <c r="C31" s="172"/>
      <c r="D31" s="62">
        <f>+'[1]25''02월'!P32</f>
        <v>121000</v>
      </c>
      <c r="E31" s="24">
        <f>+'[1]25''02월'!Q32</f>
        <v>50</v>
      </c>
      <c r="F31" s="25">
        <f t="shared" si="4"/>
        <v>6050000</v>
      </c>
      <c r="G31" s="26"/>
      <c r="H31" s="27"/>
      <c r="I31" s="40">
        <f t="shared" si="0"/>
        <v>0</v>
      </c>
      <c r="J31" s="29"/>
      <c r="K31" s="30"/>
      <c r="L31" s="105"/>
      <c r="M31" s="26"/>
      <c r="N31" s="32"/>
      <c r="O31" s="28">
        <f t="shared" si="2"/>
        <v>0</v>
      </c>
      <c r="P31" s="33">
        <f t="shared" si="7"/>
        <v>121000</v>
      </c>
      <c r="Q31" s="34">
        <f t="shared" si="6"/>
        <v>50</v>
      </c>
      <c r="R31" s="35">
        <f t="shared" si="3"/>
        <v>6050000</v>
      </c>
      <c r="S31" s="41"/>
      <c r="T31" s="37"/>
      <c r="U31" s="37"/>
    </row>
    <row r="32" spans="1:21" ht="14.25" thickBot="1" x14ac:dyDescent="0.35">
      <c r="A32" s="43"/>
      <c r="B32" s="173"/>
      <c r="C32" s="187" t="s">
        <v>42</v>
      </c>
      <c r="D32" s="77">
        <f>+'[1]25''02월'!P33</f>
        <v>9616</v>
      </c>
      <c r="E32" s="78">
        <f>+'[1]25''02월'!Q33</f>
        <v>52</v>
      </c>
      <c r="F32" s="44">
        <f t="shared" si="4"/>
        <v>500032</v>
      </c>
      <c r="G32" s="45"/>
      <c r="H32" s="46"/>
      <c r="I32" s="47">
        <f t="shared" si="0"/>
        <v>0</v>
      </c>
      <c r="J32" s="48"/>
      <c r="K32" s="79"/>
      <c r="L32" s="166">
        <f t="shared" si="1"/>
        <v>0</v>
      </c>
      <c r="M32" s="45"/>
      <c r="N32" s="80"/>
      <c r="O32" s="86">
        <f t="shared" si="2"/>
        <v>0</v>
      </c>
      <c r="P32" s="87">
        <f t="shared" si="7"/>
        <v>9616</v>
      </c>
      <c r="Q32" s="81">
        <f t="shared" si="6"/>
        <v>52</v>
      </c>
      <c r="R32" s="167">
        <f t="shared" si="3"/>
        <v>500032</v>
      </c>
      <c r="S32" s="49"/>
      <c r="T32" s="37"/>
      <c r="U32" s="37"/>
    </row>
    <row r="33" spans="1:21" x14ac:dyDescent="0.25">
      <c r="A33" s="90"/>
      <c r="B33" s="38" t="s">
        <v>43</v>
      </c>
      <c r="C33" s="91" t="s">
        <v>44</v>
      </c>
      <c r="D33" s="176">
        <f>+'[1]25''02월'!P34</f>
        <v>4950</v>
      </c>
      <c r="E33" s="177">
        <f>+'[1]25''02월'!Q34</f>
        <v>84</v>
      </c>
      <c r="F33" s="92">
        <f t="shared" si="4"/>
        <v>415800</v>
      </c>
      <c r="G33" s="93"/>
      <c r="H33" s="94"/>
      <c r="I33" s="95">
        <f t="shared" si="0"/>
        <v>0</v>
      </c>
      <c r="J33" s="96"/>
      <c r="K33" s="97"/>
      <c r="L33" s="120">
        <f t="shared" si="1"/>
        <v>0</v>
      </c>
      <c r="M33" s="93"/>
      <c r="N33" s="98"/>
      <c r="O33" s="99">
        <f t="shared" si="2"/>
        <v>0</v>
      </c>
      <c r="P33" s="100">
        <f t="shared" si="7"/>
        <v>4950</v>
      </c>
      <c r="Q33" s="101">
        <f t="shared" si="6"/>
        <v>84</v>
      </c>
      <c r="R33" s="175">
        <f t="shared" si="3"/>
        <v>415800</v>
      </c>
      <c r="S33" s="178"/>
      <c r="T33" s="37"/>
      <c r="U33" s="37"/>
    </row>
    <row r="34" spans="1:21" x14ac:dyDescent="0.25">
      <c r="A34" s="21"/>
      <c r="B34" s="38"/>
      <c r="C34" s="39" t="s">
        <v>45</v>
      </c>
      <c r="D34" s="23">
        <f>+'[1]25''02월'!P35</f>
        <v>4950</v>
      </c>
      <c r="E34" s="24">
        <f>+'[1]25''02월'!Q35</f>
        <v>20</v>
      </c>
      <c r="F34" s="25">
        <f t="shared" si="4"/>
        <v>99000</v>
      </c>
      <c r="G34" s="26"/>
      <c r="H34" s="27"/>
      <c r="I34" s="40">
        <f t="shared" si="0"/>
        <v>0</v>
      </c>
      <c r="J34" s="29"/>
      <c r="K34" s="30"/>
      <c r="L34" s="105">
        <f t="shared" si="1"/>
        <v>0</v>
      </c>
      <c r="M34" s="26"/>
      <c r="N34" s="32"/>
      <c r="O34" s="28">
        <f t="shared" si="2"/>
        <v>0</v>
      </c>
      <c r="P34" s="33">
        <f t="shared" si="7"/>
        <v>4950</v>
      </c>
      <c r="Q34" s="34">
        <f t="shared" si="6"/>
        <v>20</v>
      </c>
      <c r="R34" s="35">
        <f t="shared" si="3"/>
        <v>99000</v>
      </c>
      <c r="S34" s="41"/>
      <c r="T34" s="37"/>
      <c r="U34" s="37"/>
    </row>
    <row r="35" spans="1:21" x14ac:dyDescent="0.3">
      <c r="A35" s="21"/>
      <c r="B35" s="38"/>
      <c r="C35" s="181" t="s">
        <v>46</v>
      </c>
      <c r="D35" s="23">
        <f>+'[1]25''02월'!P36</f>
        <v>5500</v>
      </c>
      <c r="E35" s="24">
        <f>+'[1]25''02월'!Q36</f>
        <v>188</v>
      </c>
      <c r="F35" s="25">
        <f t="shared" si="4"/>
        <v>1034000</v>
      </c>
      <c r="G35" s="26"/>
      <c r="H35" s="27"/>
      <c r="I35" s="40">
        <f t="shared" si="0"/>
        <v>0</v>
      </c>
      <c r="J35" s="29"/>
      <c r="K35" s="30"/>
      <c r="L35" s="105">
        <f t="shared" si="1"/>
        <v>0</v>
      </c>
      <c r="M35" s="26"/>
      <c r="N35" s="32"/>
      <c r="O35" s="28">
        <f t="shared" si="2"/>
        <v>0</v>
      </c>
      <c r="P35" s="33">
        <f t="shared" si="7"/>
        <v>5500</v>
      </c>
      <c r="Q35" s="34">
        <f t="shared" si="6"/>
        <v>188</v>
      </c>
      <c r="R35" s="35">
        <f t="shared" si="3"/>
        <v>1034000</v>
      </c>
      <c r="S35" s="41"/>
      <c r="T35" s="37"/>
      <c r="U35" s="37"/>
    </row>
    <row r="36" spans="1:21" x14ac:dyDescent="0.3">
      <c r="A36" s="21"/>
      <c r="B36" s="38"/>
      <c r="C36" s="188" t="s">
        <v>47</v>
      </c>
      <c r="D36" s="23">
        <f>+'[1]25''02월'!P37</f>
        <v>550</v>
      </c>
      <c r="E36" s="24">
        <f>+'[1]25''02월'!Q37</f>
        <v>960</v>
      </c>
      <c r="F36" s="25">
        <f t="shared" si="4"/>
        <v>528000</v>
      </c>
      <c r="G36" s="26"/>
      <c r="H36" s="27"/>
      <c r="I36" s="40">
        <f t="shared" si="0"/>
        <v>0</v>
      </c>
      <c r="J36" s="29"/>
      <c r="K36" s="30"/>
      <c r="L36" s="105">
        <f t="shared" si="1"/>
        <v>0</v>
      </c>
      <c r="M36" s="26"/>
      <c r="N36" s="32"/>
      <c r="O36" s="28">
        <f t="shared" si="2"/>
        <v>0</v>
      </c>
      <c r="P36" s="33">
        <f t="shared" si="7"/>
        <v>550</v>
      </c>
      <c r="Q36" s="34">
        <f t="shared" si="6"/>
        <v>960</v>
      </c>
      <c r="R36" s="35">
        <f t="shared" si="3"/>
        <v>528000</v>
      </c>
      <c r="S36" s="41"/>
      <c r="T36" s="37"/>
      <c r="U36" s="37"/>
    </row>
    <row r="37" spans="1:21" x14ac:dyDescent="0.25">
      <c r="A37" s="21"/>
      <c r="B37" s="38"/>
      <c r="C37" s="39" t="s">
        <v>48</v>
      </c>
      <c r="D37" s="23">
        <f>+'[1]25''02월'!P38</f>
        <v>9000</v>
      </c>
      <c r="E37" s="24">
        <f>+'[1]25''02월'!Q38</f>
        <v>168</v>
      </c>
      <c r="F37" s="25">
        <f t="shared" si="4"/>
        <v>1512000</v>
      </c>
      <c r="G37" s="26"/>
      <c r="H37" s="27"/>
      <c r="I37" s="40">
        <f t="shared" si="0"/>
        <v>0</v>
      </c>
      <c r="J37" s="29"/>
      <c r="K37" s="30"/>
      <c r="L37" s="105">
        <f t="shared" si="1"/>
        <v>0</v>
      </c>
      <c r="M37" s="26"/>
      <c r="N37" s="32"/>
      <c r="O37" s="28">
        <f t="shared" si="2"/>
        <v>0</v>
      </c>
      <c r="P37" s="33">
        <f t="shared" si="7"/>
        <v>9000</v>
      </c>
      <c r="Q37" s="34">
        <f t="shared" si="6"/>
        <v>168</v>
      </c>
      <c r="R37" s="35">
        <f t="shared" si="3"/>
        <v>1512000</v>
      </c>
      <c r="S37" s="41"/>
      <c r="T37" s="37"/>
      <c r="U37" s="37"/>
    </row>
    <row r="38" spans="1:21" ht="14.25" thickBot="1" x14ac:dyDescent="0.35">
      <c r="A38" s="159"/>
      <c r="B38" s="38"/>
      <c r="C38" s="181" t="s">
        <v>49</v>
      </c>
      <c r="D38" s="160">
        <f>+'[1]25''02월'!P39</f>
        <v>107250</v>
      </c>
      <c r="E38" s="161">
        <f>+'[1]25''02월'!Q39</f>
        <v>28</v>
      </c>
      <c r="F38" s="64">
        <f t="shared" si="4"/>
        <v>3003000</v>
      </c>
      <c r="G38" s="65"/>
      <c r="H38" s="66"/>
      <c r="I38" s="67">
        <f t="shared" si="0"/>
        <v>0</v>
      </c>
      <c r="J38" s="68"/>
      <c r="K38" s="69"/>
      <c r="L38" s="163">
        <f t="shared" si="1"/>
        <v>0</v>
      </c>
      <c r="M38" s="65"/>
      <c r="N38" s="70"/>
      <c r="O38" s="71">
        <f t="shared" si="2"/>
        <v>0</v>
      </c>
      <c r="P38" s="72">
        <f t="shared" si="7"/>
        <v>107250</v>
      </c>
      <c r="Q38" s="73">
        <f t="shared" si="6"/>
        <v>28</v>
      </c>
      <c r="R38" s="74">
        <f t="shared" si="3"/>
        <v>3003000</v>
      </c>
      <c r="S38" s="75"/>
      <c r="T38" s="37"/>
      <c r="U38" s="37"/>
    </row>
    <row r="39" spans="1:21" ht="16.5" customHeight="1" x14ac:dyDescent="0.3">
      <c r="A39" s="50"/>
      <c r="B39" s="169" t="s">
        <v>50</v>
      </c>
      <c r="C39" s="170" t="s">
        <v>51</v>
      </c>
      <c r="D39" s="53">
        <f>+'[1]25''02월'!P40</f>
        <v>1271</v>
      </c>
      <c r="E39" s="119">
        <f>+'[1]25''02월'!Q40</f>
        <v>1106</v>
      </c>
      <c r="F39" s="54">
        <f t="shared" si="4"/>
        <v>1405726</v>
      </c>
      <c r="G39" s="55"/>
      <c r="H39" s="56"/>
      <c r="I39" s="57">
        <f t="shared" si="0"/>
        <v>0</v>
      </c>
      <c r="J39" s="58"/>
      <c r="K39" s="82"/>
      <c r="L39" s="164">
        <f t="shared" si="1"/>
        <v>0</v>
      </c>
      <c r="M39" s="55"/>
      <c r="N39" s="83"/>
      <c r="O39" s="88">
        <f t="shared" si="2"/>
        <v>0</v>
      </c>
      <c r="P39" s="84">
        <f t="shared" si="7"/>
        <v>1271</v>
      </c>
      <c r="Q39" s="85">
        <f>+E39+H39-K39+N39</f>
        <v>1106</v>
      </c>
      <c r="R39" s="165">
        <f t="shared" si="3"/>
        <v>1405726</v>
      </c>
      <c r="S39" s="60"/>
      <c r="T39" s="37"/>
      <c r="U39" s="37"/>
    </row>
    <row r="40" spans="1:21" ht="16.5" customHeight="1" x14ac:dyDescent="0.3">
      <c r="A40" s="21"/>
      <c r="B40" s="171"/>
      <c r="C40" s="172"/>
      <c r="D40" s="62">
        <f>+'[1]25''02월'!P41</f>
        <v>1121</v>
      </c>
      <c r="E40" s="24">
        <f>+'[1]25''02월'!Q41</f>
        <v>12000</v>
      </c>
      <c r="F40" s="25">
        <f t="shared" si="4"/>
        <v>13452000</v>
      </c>
      <c r="G40" s="26"/>
      <c r="H40" s="27"/>
      <c r="I40" s="40">
        <f t="shared" si="0"/>
        <v>0</v>
      </c>
      <c r="J40" s="29"/>
      <c r="K40" s="30"/>
      <c r="L40" s="105"/>
      <c r="M40" s="26"/>
      <c r="N40" s="32"/>
      <c r="O40" s="28"/>
      <c r="P40" s="33">
        <f t="shared" si="7"/>
        <v>1121</v>
      </c>
      <c r="Q40" s="34">
        <f>+E40+H40-K40+N40</f>
        <v>12000</v>
      </c>
      <c r="R40" s="35">
        <f t="shared" si="3"/>
        <v>13452000</v>
      </c>
      <c r="S40" s="41"/>
      <c r="T40" s="37"/>
      <c r="U40" s="37"/>
    </row>
    <row r="41" spans="1:21" x14ac:dyDescent="0.3">
      <c r="A41" s="21"/>
      <c r="B41" s="171"/>
      <c r="C41" s="172" t="s">
        <v>52</v>
      </c>
      <c r="D41" s="62">
        <f>+'[1]25''02월'!P42</f>
        <v>1121</v>
      </c>
      <c r="E41" s="24">
        <f>+'[1]25''02월'!Q42</f>
        <v>1419</v>
      </c>
      <c r="F41" s="25">
        <f t="shared" si="4"/>
        <v>1590699</v>
      </c>
      <c r="G41" s="26"/>
      <c r="H41" s="27"/>
      <c r="I41" s="40">
        <f t="shared" si="0"/>
        <v>0</v>
      </c>
      <c r="J41" s="29"/>
      <c r="K41" s="30"/>
      <c r="L41" s="105">
        <f t="shared" si="1"/>
        <v>0</v>
      </c>
      <c r="M41" s="26"/>
      <c r="N41" s="32"/>
      <c r="O41" s="28">
        <f t="shared" si="2"/>
        <v>0</v>
      </c>
      <c r="P41" s="33">
        <f t="shared" si="7"/>
        <v>1121</v>
      </c>
      <c r="Q41" s="34">
        <f>+E41+H41-K41+N41</f>
        <v>1419</v>
      </c>
      <c r="R41" s="35">
        <f t="shared" si="3"/>
        <v>1590699</v>
      </c>
      <c r="S41" s="36"/>
      <c r="T41" s="37"/>
      <c r="U41" s="37"/>
    </row>
    <row r="42" spans="1:21" x14ac:dyDescent="0.3">
      <c r="A42" s="21"/>
      <c r="B42" s="171"/>
      <c r="C42" s="172"/>
      <c r="D42" s="62">
        <f>+'[1]25''02월'!P43</f>
        <v>1145.9000000000001</v>
      </c>
      <c r="E42" s="24">
        <f>+'[1]25''02월'!Q43</f>
        <v>12000</v>
      </c>
      <c r="F42" s="25">
        <f t="shared" si="4"/>
        <v>13750800.000000002</v>
      </c>
      <c r="G42" s="26"/>
      <c r="H42" s="27"/>
      <c r="I42" s="40">
        <f t="shared" si="0"/>
        <v>0</v>
      </c>
      <c r="J42" s="29"/>
      <c r="K42" s="30"/>
      <c r="L42" s="105"/>
      <c r="M42" s="26"/>
      <c r="N42" s="32"/>
      <c r="O42" s="28"/>
      <c r="P42" s="33">
        <f t="shared" si="7"/>
        <v>1145.9000000000001</v>
      </c>
      <c r="Q42" s="34">
        <f>+E42+H42-K42+N42</f>
        <v>12000</v>
      </c>
      <c r="R42" s="35">
        <f t="shared" si="3"/>
        <v>13750800.000000002</v>
      </c>
      <c r="S42" s="36"/>
      <c r="T42" s="37"/>
      <c r="U42" s="37"/>
    </row>
    <row r="43" spans="1:21" x14ac:dyDescent="0.3">
      <c r="A43" s="21"/>
      <c r="B43" s="171"/>
      <c r="C43" s="192" t="s">
        <v>53</v>
      </c>
      <c r="D43" s="62">
        <f>+'[1]25''02월'!P45</f>
        <v>1145.9000000000001</v>
      </c>
      <c r="E43" s="24">
        <f>+'[1]25''02월'!Q45</f>
        <v>98243</v>
      </c>
      <c r="F43" s="25">
        <f t="shared" si="4"/>
        <v>112576653.7</v>
      </c>
      <c r="G43" s="26"/>
      <c r="H43" s="27"/>
      <c r="I43" s="40">
        <f t="shared" si="0"/>
        <v>0</v>
      </c>
      <c r="J43" s="29"/>
      <c r="K43" s="30"/>
      <c r="L43" s="105">
        <f t="shared" si="1"/>
        <v>0</v>
      </c>
      <c r="M43" s="26"/>
      <c r="N43" s="27"/>
      <c r="O43" s="28">
        <f t="shared" si="2"/>
        <v>0</v>
      </c>
      <c r="P43" s="33">
        <f t="shared" si="7"/>
        <v>1145.9000000000001</v>
      </c>
      <c r="Q43" s="34">
        <f t="shared" ref="Q43" si="8">+E43+H43-K43+N43</f>
        <v>98243</v>
      </c>
      <c r="R43" s="35">
        <f t="shared" si="3"/>
        <v>112576653.7</v>
      </c>
      <c r="S43" s="36"/>
      <c r="T43" s="37"/>
      <c r="U43" s="37"/>
    </row>
    <row r="44" spans="1:21" x14ac:dyDescent="0.25">
      <c r="A44" s="21"/>
      <c r="B44" s="171"/>
      <c r="C44" s="39" t="s">
        <v>54</v>
      </c>
      <c r="D44" s="62">
        <f>+'[1]25''02월'!P46</f>
        <v>22</v>
      </c>
      <c r="E44" s="24">
        <f>+'[1]25''02월'!Q46</f>
        <v>67892</v>
      </c>
      <c r="F44" s="25">
        <f t="shared" si="4"/>
        <v>1493624</v>
      </c>
      <c r="G44" s="26"/>
      <c r="H44" s="27"/>
      <c r="I44" s="40">
        <f t="shared" si="0"/>
        <v>0</v>
      </c>
      <c r="J44" s="29"/>
      <c r="K44" s="30"/>
      <c r="L44" s="105">
        <f t="shared" si="1"/>
        <v>0</v>
      </c>
      <c r="M44" s="26"/>
      <c r="N44" s="32"/>
      <c r="O44" s="28">
        <f t="shared" si="2"/>
        <v>0</v>
      </c>
      <c r="P44" s="33">
        <f t="shared" si="7"/>
        <v>22</v>
      </c>
      <c r="Q44" s="34">
        <f t="shared" si="6"/>
        <v>67892</v>
      </c>
      <c r="R44" s="35">
        <f t="shared" si="3"/>
        <v>1493624</v>
      </c>
      <c r="S44" s="36"/>
      <c r="T44" s="37"/>
      <c r="U44" s="37"/>
    </row>
    <row r="45" spans="1:21" x14ac:dyDescent="0.25">
      <c r="A45" s="21"/>
      <c r="B45" s="171"/>
      <c r="C45" s="39" t="s">
        <v>55</v>
      </c>
      <c r="D45" s="62">
        <f>+'[1]25''02월'!P47</f>
        <v>22</v>
      </c>
      <c r="E45" s="24">
        <f>+'[1]25''02월'!Q47</f>
        <v>69660</v>
      </c>
      <c r="F45" s="25">
        <f t="shared" si="4"/>
        <v>1532520</v>
      </c>
      <c r="G45" s="26"/>
      <c r="H45" s="27"/>
      <c r="I45" s="40">
        <f t="shared" si="0"/>
        <v>0</v>
      </c>
      <c r="J45" s="29"/>
      <c r="K45" s="30"/>
      <c r="L45" s="105">
        <f t="shared" si="1"/>
        <v>0</v>
      </c>
      <c r="M45" s="26"/>
      <c r="N45" s="27"/>
      <c r="O45" s="28">
        <f t="shared" si="2"/>
        <v>0</v>
      </c>
      <c r="P45" s="33">
        <f t="shared" si="7"/>
        <v>22</v>
      </c>
      <c r="Q45" s="34">
        <f t="shared" si="6"/>
        <v>69660</v>
      </c>
      <c r="R45" s="35">
        <f t="shared" si="3"/>
        <v>1532520</v>
      </c>
      <c r="S45" s="36"/>
      <c r="T45" s="37"/>
      <c r="U45" s="37"/>
    </row>
    <row r="46" spans="1:21" x14ac:dyDescent="0.25">
      <c r="A46" s="21"/>
      <c r="B46" s="171"/>
      <c r="C46" s="39" t="s">
        <v>56</v>
      </c>
      <c r="D46" s="62">
        <f>+'[1]25''02월'!P48</f>
        <v>0</v>
      </c>
      <c r="E46" s="24">
        <f>+'[1]25''02월'!Q48</f>
        <v>0</v>
      </c>
      <c r="F46" s="25">
        <f t="shared" si="4"/>
        <v>0</v>
      </c>
      <c r="G46" s="26"/>
      <c r="H46" s="27"/>
      <c r="I46" s="40">
        <f t="shared" si="0"/>
        <v>0</v>
      </c>
      <c r="J46" s="29"/>
      <c r="K46" s="30"/>
      <c r="L46" s="105">
        <f t="shared" si="1"/>
        <v>0</v>
      </c>
      <c r="M46" s="26"/>
      <c r="N46" s="27"/>
      <c r="O46" s="28"/>
      <c r="P46" s="33">
        <f t="shared" si="7"/>
        <v>0</v>
      </c>
      <c r="Q46" s="34">
        <f t="shared" si="6"/>
        <v>0</v>
      </c>
      <c r="R46" s="35">
        <f t="shared" si="3"/>
        <v>0</v>
      </c>
      <c r="S46" s="36"/>
      <c r="T46" s="37"/>
      <c r="U46" s="37"/>
    </row>
    <row r="47" spans="1:21" ht="14.25" thickBot="1" x14ac:dyDescent="0.3">
      <c r="A47" s="43"/>
      <c r="B47" s="173"/>
      <c r="C47" s="174" t="s">
        <v>57</v>
      </c>
      <c r="D47" s="77">
        <f>+'[1]25''02월'!P49</f>
        <v>960000</v>
      </c>
      <c r="E47" s="78">
        <f>+'[1]25''02월'!Q49</f>
        <v>18</v>
      </c>
      <c r="F47" s="44">
        <f t="shared" si="4"/>
        <v>17280000</v>
      </c>
      <c r="G47" s="45"/>
      <c r="H47" s="46"/>
      <c r="I47" s="47">
        <f t="shared" si="0"/>
        <v>0</v>
      </c>
      <c r="J47" s="48"/>
      <c r="K47" s="79"/>
      <c r="L47" s="166">
        <f t="shared" si="1"/>
        <v>0</v>
      </c>
      <c r="M47" s="45"/>
      <c r="N47" s="46"/>
      <c r="O47" s="86"/>
      <c r="P47" s="87">
        <f t="shared" si="7"/>
        <v>960000</v>
      </c>
      <c r="Q47" s="81">
        <f t="shared" si="6"/>
        <v>18</v>
      </c>
      <c r="R47" s="167">
        <f t="shared" si="3"/>
        <v>17280000</v>
      </c>
      <c r="S47" s="89"/>
      <c r="T47" s="37"/>
      <c r="U47" s="37"/>
    </row>
    <row r="48" spans="1:21" x14ac:dyDescent="0.25">
      <c r="A48" s="90"/>
      <c r="B48" s="61"/>
      <c r="C48" s="91" t="s">
        <v>58</v>
      </c>
      <c r="D48" s="176">
        <f>+'[1]25''02월'!P50</f>
        <v>8800</v>
      </c>
      <c r="E48" s="177">
        <f>+'[1]25''02월'!Q50</f>
        <v>19</v>
      </c>
      <c r="F48" s="92">
        <f t="shared" si="4"/>
        <v>167200</v>
      </c>
      <c r="G48" s="93"/>
      <c r="H48" s="94"/>
      <c r="I48" s="95">
        <f t="shared" si="0"/>
        <v>0</v>
      </c>
      <c r="J48" s="96"/>
      <c r="K48" s="97"/>
      <c r="L48" s="120">
        <f t="shared" si="1"/>
        <v>0</v>
      </c>
      <c r="M48" s="93"/>
      <c r="N48" s="98"/>
      <c r="O48" s="99">
        <f t="shared" si="2"/>
        <v>0</v>
      </c>
      <c r="P48" s="100">
        <f t="shared" si="7"/>
        <v>8800</v>
      </c>
      <c r="Q48" s="101">
        <f t="shared" si="6"/>
        <v>19</v>
      </c>
      <c r="R48" s="175">
        <f t="shared" si="3"/>
        <v>167200</v>
      </c>
      <c r="S48" s="102"/>
      <c r="T48" s="37"/>
      <c r="U48" s="37"/>
    </row>
    <row r="49" spans="1:21" x14ac:dyDescent="0.25">
      <c r="A49" s="21"/>
      <c r="B49" s="61"/>
      <c r="C49" s="39" t="s">
        <v>59</v>
      </c>
      <c r="D49" s="23">
        <f>+'[1]25''02월'!P51</f>
        <v>20000</v>
      </c>
      <c r="E49" s="24">
        <f>+'[1]25''02월'!Q51</f>
        <v>16</v>
      </c>
      <c r="F49" s="25">
        <f t="shared" si="4"/>
        <v>320000</v>
      </c>
      <c r="G49" s="26"/>
      <c r="H49" s="27"/>
      <c r="I49" s="40">
        <f t="shared" si="0"/>
        <v>0</v>
      </c>
      <c r="J49" s="29"/>
      <c r="K49" s="30"/>
      <c r="L49" s="105">
        <f t="shared" si="1"/>
        <v>0</v>
      </c>
      <c r="M49" s="26"/>
      <c r="N49" s="32"/>
      <c r="O49" s="28">
        <f t="shared" si="2"/>
        <v>0</v>
      </c>
      <c r="P49" s="33">
        <f t="shared" si="7"/>
        <v>20000</v>
      </c>
      <c r="Q49" s="34">
        <f t="shared" si="6"/>
        <v>16</v>
      </c>
      <c r="R49" s="35">
        <f t="shared" si="3"/>
        <v>320000</v>
      </c>
      <c r="S49" s="36"/>
      <c r="T49" s="37"/>
      <c r="U49" s="37"/>
    </row>
    <row r="50" spans="1:21" x14ac:dyDescent="0.25">
      <c r="A50" s="21"/>
      <c r="B50" s="61"/>
      <c r="C50" s="103" t="s">
        <v>60</v>
      </c>
      <c r="D50" s="23">
        <f>+'[1]25''02월'!P52</f>
        <v>170000</v>
      </c>
      <c r="E50" s="24">
        <f>+'[1]25''02월'!Q52</f>
        <v>3</v>
      </c>
      <c r="F50" s="25">
        <f t="shared" si="4"/>
        <v>510000</v>
      </c>
      <c r="G50" s="26"/>
      <c r="H50" s="27"/>
      <c r="I50" s="40">
        <f t="shared" si="0"/>
        <v>0</v>
      </c>
      <c r="J50" s="29"/>
      <c r="K50" s="69"/>
      <c r="L50" s="31">
        <f t="shared" si="1"/>
        <v>0</v>
      </c>
      <c r="M50" s="26"/>
      <c r="N50" s="32"/>
      <c r="O50" s="28">
        <f t="shared" si="2"/>
        <v>0</v>
      </c>
      <c r="P50" s="33">
        <f t="shared" si="7"/>
        <v>170000</v>
      </c>
      <c r="Q50" s="34">
        <f t="shared" si="6"/>
        <v>3</v>
      </c>
      <c r="R50" s="35">
        <f t="shared" si="3"/>
        <v>510000</v>
      </c>
      <c r="S50" s="104"/>
      <c r="T50" s="37"/>
      <c r="U50" s="37"/>
    </row>
    <row r="51" spans="1:21" x14ac:dyDescent="0.25">
      <c r="A51" s="21"/>
      <c r="B51" s="61"/>
      <c r="C51" s="103" t="s">
        <v>61</v>
      </c>
      <c r="D51" s="23">
        <f>+'[1]25''02월'!P53</f>
        <v>350000</v>
      </c>
      <c r="E51" s="24">
        <f>+'[1]25''02월'!Q53</f>
        <v>6</v>
      </c>
      <c r="F51" s="25">
        <f t="shared" si="4"/>
        <v>2100000</v>
      </c>
      <c r="G51" s="26"/>
      <c r="H51" s="27"/>
      <c r="I51" s="28">
        <f t="shared" si="0"/>
        <v>0</v>
      </c>
      <c r="J51" s="29"/>
      <c r="K51" s="30"/>
      <c r="L51" s="105">
        <f t="shared" si="1"/>
        <v>0</v>
      </c>
      <c r="M51" s="26"/>
      <c r="N51" s="32"/>
      <c r="O51" s="28">
        <f t="shared" si="2"/>
        <v>0</v>
      </c>
      <c r="P51" s="33">
        <f t="shared" si="7"/>
        <v>350000</v>
      </c>
      <c r="Q51" s="34">
        <f t="shared" si="6"/>
        <v>6</v>
      </c>
      <c r="R51" s="35">
        <f t="shared" si="3"/>
        <v>2100000</v>
      </c>
      <c r="S51" s="104"/>
      <c r="T51" s="37"/>
      <c r="U51" s="37"/>
    </row>
    <row r="52" spans="1:21" ht="14.25" thickBot="1" x14ac:dyDescent="0.3">
      <c r="A52" s="21"/>
      <c r="B52" s="61"/>
      <c r="C52" s="103" t="s">
        <v>62</v>
      </c>
      <c r="D52" s="23">
        <f>+'[1]25''02월'!P54</f>
        <v>600000</v>
      </c>
      <c r="E52" s="24">
        <f>+'[1]25''02월'!Q54</f>
        <v>3</v>
      </c>
      <c r="F52" s="25">
        <f t="shared" si="4"/>
        <v>1800000</v>
      </c>
      <c r="G52" s="26"/>
      <c r="H52" s="27"/>
      <c r="I52" s="28">
        <f t="shared" si="0"/>
        <v>0</v>
      </c>
      <c r="J52" s="48"/>
      <c r="K52" s="79"/>
      <c r="L52" s="166">
        <f t="shared" si="1"/>
        <v>0</v>
      </c>
      <c r="M52" s="26"/>
      <c r="N52" s="32"/>
      <c r="O52" s="28">
        <f t="shared" si="2"/>
        <v>0</v>
      </c>
      <c r="P52" s="33">
        <f t="shared" si="7"/>
        <v>600000</v>
      </c>
      <c r="Q52" s="81">
        <f t="shared" si="6"/>
        <v>3</v>
      </c>
      <c r="R52" s="35">
        <f t="shared" si="3"/>
        <v>1800000</v>
      </c>
      <c r="S52" s="104"/>
      <c r="T52" s="37"/>
      <c r="U52" s="37"/>
    </row>
    <row r="53" spans="1:21" ht="25.5" customHeight="1" thickBot="1" x14ac:dyDescent="0.3">
      <c r="A53" s="106" t="s">
        <v>63</v>
      </c>
      <c r="B53" s="107"/>
      <c r="C53" s="107"/>
      <c r="D53" s="108"/>
      <c r="E53" s="109"/>
      <c r="F53" s="110">
        <f>SUM(F4:F52)</f>
        <v>276556398.80000001</v>
      </c>
      <c r="G53" s="111"/>
      <c r="H53" s="112"/>
      <c r="I53" s="113">
        <f>SUM(I4:I52)</f>
        <v>0</v>
      </c>
      <c r="J53" s="114"/>
      <c r="K53" s="115"/>
      <c r="L53" s="110">
        <f>SUM(L4:L52)</f>
        <v>0</v>
      </c>
      <c r="M53" s="190">
        <f t="shared" ref="M53:M116" si="9">+J53</f>
        <v>0</v>
      </c>
      <c r="N53" s="115"/>
      <c r="O53" s="113">
        <f>SUM(O4:O52)</f>
        <v>0</v>
      </c>
      <c r="P53" s="114"/>
      <c r="Q53" s="115"/>
      <c r="R53" s="110">
        <f>SUM(R4:R52)</f>
        <v>276556398.80000001</v>
      </c>
      <c r="S53" s="116"/>
      <c r="T53" s="37"/>
      <c r="U53" s="37"/>
    </row>
    <row r="54" spans="1:21" x14ac:dyDescent="0.25">
      <c r="A54" s="117"/>
      <c r="B54" s="118"/>
      <c r="C54" s="91" t="s">
        <v>64</v>
      </c>
      <c r="D54" s="53">
        <f>+'[1]25''02월'!P56</f>
        <v>15400</v>
      </c>
      <c r="E54" s="119">
        <f>+'[1]25''02월'!Q56</f>
        <v>55</v>
      </c>
      <c r="F54" s="92">
        <f t="shared" ref="F54:F115" si="10">+D54*E54</f>
        <v>847000</v>
      </c>
      <c r="G54" s="93"/>
      <c r="H54" s="94"/>
      <c r="I54" s="99">
        <f t="shared" ref="I54:I117" si="11">+G54*H54</f>
        <v>0</v>
      </c>
      <c r="J54" s="96"/>
      <c r="K54" s="97"/>
      <c r="L54" s="120">
        <f t="shared" ref="L54:L115" si="12">+J54*K54</f>
        <v>0</v>
      </c>
      <c r="M54" s="93">
        <f t="shared" si="9"/>
        <v>0</v>
      </c>
      <c r="N54" s="98"/>
      <c r="O54" s="28">
        <f t="shared" ref="O54:O109" si="13">+M54*N54</f>
        <v>0</v>
      </c>
      <c r="P54" s="100">
        <f t="shared" ref="P54:P115" si="14">+D54</f>
        <v>15400</v>
      </c>
      <c r="Q54" s="34">
        <f t="shared" ref="Q54:Q115" si="15">+E54+H54-K54+N54</f>
        <v>55</v>
      </c>
      <c r="R54" s="175">
        <f t="shared" ref="R54:R117" si="16">+P54*Q54</f>
        <v>847000</v>
      </c>
      <c r="S54" s="102"/>
      <c r="T54" s="37"/>
    </row>
    <row r="55" spans="1:21" x14ac:dyDescent="0.25">
      <c r="A55" s="121"/>
      <c r="B55" s="122"/>
      <c r="C55" s="39" t="s">
        <v>65</v>
      </c>
      <c r="D55" s="62">
        <f>+'[1]25''02월'!P57</f>
        <v>33000</v>
      </c>
      <c r="E55" s="24">
        <f>+'[1]25''02월'!Q57</f>
        <v>24</v>
      </c>
      <c r="F55" s="92">
        <f t="shared" si="10"/>
        <v>792000</v>
      </c>
      <c r="G55" s="26"/>
      <c r="H55" s="27"/>
      <c r="I55" s="28">
        <f t="shared" si="11"/>
        <v>0</v>
      </c>
      <c r="J55" s="96"/>
      <c r="K55" s="30"/>
      <c r="L55" s="105">
        <f t="shared" si="12"/>
        <v>0</v>
      </c>
      <c r="M55" s="26">
        <f t="shared" si="9"/>
        <v>0</v>
      </c>
      <c r="N55" s="98"/>
      <c r="O55" s="28">
        <f t="shared" si="13"/>
        <v>0</v>
      </c>
      <c r="P55" s="33">
        <f t="shared" si="14"/>
        <v>33000</v>
      </c>
      <c r="Q55" s="34">
        <f t="shared" si="15"/>
        <v>24</v>
      </c>
      <c r="R55" s="35">
        <f t="shared" si="16"/>
        <v>792000</v>
      </c>
      <c r="S55" s="36"/>
      <c r="T55" s="37"/>
    </row>
    <row r="56" spans="1:21" x14ac:dyDescent="0.25">
      <c r="A56" s="121"/>
      <c r="B56" s="122"/>
      <c r="C56" s="39" t="s">
        <v>66</v>
      </c>
      <c r="D56" s="62">
        <f>+'[1]25''02월'!P58</f>
        <v>33000</v>
      </c>
      <c r="E56" s="24">
        <f>+'[1]25''02월'!Q58</f>
        <v>14</v>
      </c>
      <c r="F56" s="92">
        <f t="shared" si="10"/>
        <v>462000</v>
      </c>
      <c r="G56" s="123"/>
      <c r="H56" s="124"/>
      <c r="I56" s="125">
        <f t="shared" si="11"/>
        <v>0</v>
      </c>
      <c r="J56" s="96"/>
      <c r="K56" s="30"/>
      <c r="L56" s="105">
        <f t="shared" si="12"/>
        <v>0</v>
      </c>
      <c r="M56" s="123"/>
      <c r="N56" s="126"/>
      <c r="O56" s="125"/>
      <c r="P56" s="127">
        <f t="shared" si="14"/>
        <v>33000</v>
      </c>
      <c r="Q56" s="34">
        <f t="shared" si="15"/>
        <v>14</v>
      </c>
      <c r="R56" s="35">
        <f t="shared" si="16"/>
        <v>462000</v>
      </c>
      <c r="S56" s="36"/>
      <c r="T56" s="37"/>
    </row>
    <row r="57" spans="1:21" x14ac:dyDescent="0.25">
      <c r="A57" s="121"/>
      <c r="B57" s="122"/>
      <c r="C57" s="39" t="s">
        <v>67</v>
      </c>
      <c r="D57" s="62">
        <f>+'[1]25''02월'!P59</f>
        <v>33000</v>
      </c>
      <c r="E57" s="24">
        <f>+'[1]25''02월'!Q59</f>
        <v>7</v>
      </c>
      <c r="F57" s="92">
        <f t="shared" si="10"/>
        <v>231000</v>
      </c>
      <c r="G57" s="123"/>
      <c r="H57" s="124"/>
      <c r="I57" s="125">
        <f t="shared" si="11"/>
        <v>0</v>
      </c>
      <c r="J57" s="96"/>
      <c r="K57" s="30"/>
      <c r="L57" s="105">
        <f t="shared" si="12"/>
        <v>0</v>
      </c>
      <c r="M57" s="123">
        <f t="shared" si="9"/>
        <v>0</v>
      </c>
      <c r="N57" s="126"/>
      <c r="O57" s="125"/>
      <c r="P57" s="127">
        <f t="shared" si="14"/>
        <v>33000</v>
      </c>
      <c r="Q57" s="34">
        <f t="shared" si="15"/>
        <v>7</v>
      </c>
      <c r="R57" s="35">
        <f t="shared" si="16"/>
        <v>231000</v>
      </c>
      <c r="S57" s="36"/>
      <c r="T57" s="37"/>
    </row>
    <row r="58" spans="1:21" x14ac:dyDescent="0.25">
      <c r="A58" s="121"/>
      <c r="B58" s="122"/>
      <c r="C58" s="39" t="s">
        <v>68</v>
      </c>
      <c r="D58" s="62">
        <f>+'[1]25''02월'!P60</f>
        <v>49000</v>
      </c>
      <c r="E58" s="24">
        <f>+'[1]25''02월'!Q60</f>
        <v>38</v>
      </c>
      <c r="F58" s="92">
        <f t="shared" si="10"/>
        <v>1862000</v>
      </c>
      <c r="G58" s="123"/>
      <c r="H58" s="124"/>
      <c r="I58" s="125">
        <f t="shared" si="11"/>
        <v>0</v>
      </c>
      <c r="J58" s="96"/>
      <c r="K58" s="30"/>
      <c r="L58" s="105">
        <f t="shared" si="12"/>
        <v>0</v>
      </c>
      <c r="M58" s="123">
        <f t="shared" si="9"/>
        <v>0</v>
      </c>
      <c r="N58" s="126"/>
      <c r="O58" s="125"/>
      <c r="P58" s="127">
        <f t="shared" si="14"/>
        <v>49000</v>
      </c>
      <c r="Q58" s="34">
        <f t="shared" si="15"/>
        <v>38</v>
      </c>
      <c r="R58" s="35">
        <f t="shared" si="16"/>
        <v>1862000</v>
      </c>
      <c r="S58" s="36"/>
      <c r="T58" s="37"/>
    </row>
    <row r="59" spans="1:21" x14ac:dyDescent="0.25">
      <c r="A59" s="121"/>
      <c r="B59" s="122"/>
      <c r="C59" s="39" t="s">
        <v>69</v>
      </c>
      <c r="D59" s="62">
        <f>+'[1]25''02월'!P61</f>
        <v>44</v>
      </c>
      <c r="E59" s="24">
        <f>+'[1]25''02월'!Q61</f>
        <v>7954</v>
      </c>
      <c r="F59" s="92">
        <f t="shared" si="10"/>
        <v>349976</v>
      </c>
      <c r="G59" s="123"/>
      <c r="H59" s="124"/>
      <c r="I59" s="125">
        <f t="shared" si="11"/>
        <v>0</v>
      </c>
      <c r="J59" s="96"/>
      <c r="K59" s="30"/>
      <c r="L59" s="105">
        <f t="shared" si="12"/>
        <v>0</v>
      </c>
      <c r="M59" s="123"/>
      <c r="N59" s="126"/>
      <c r="O59" s="125"/>
      <c r="P59" s="127">
        <f t="shared" si="14"/>
        <v>44</v>
      </c>
      <c r="Q59" s="34">
        <f t="shared" si="15"/>
        <v>7954</v>
      </c>
      <c r="R59" s="35">
        <f t="shared" si="16"/>
        <v>349976</v>
      </c>
      <c r="S59" s="36"/>
      <c r="T59" s="37"/>
    </row>
    <row r="60" spans="1:21" x14ac:dyDescent="0.25">
      <c r="A60" s="121"/>
      <c r="B60" s="122"/>
      <c r="C60" s="39" t="s">
        <v>70</v>
      </c>
      <c r="D60" s="62">
        <f>+'[1]25''02월'!P62</f>
        <v>165</v>
      </c>
      <c r="E60" s="24">
        <f>+'[1]25''02월'!Q62</f>
        <v>10901</v>
      </c>
      <c r="F60" s="92">
        <f t="shared" si="10"/>
        <v>1798665</v>
      </c>
      <c r="G60" s="26"/>
      <c r="H60" s="27"/>
      <c r="I60" s="28">
        <f t="shared" si="11"/>
        <v>0</v>
      </c>
      <c r="J60" s="96"/>
      <c r="K60" s="30"/>
      <c r="L60" s="105">
        <f t="shared" si="12"/>
        <v>0</v>
      </c>
      <c r="M60" s="26">
        <f t="shared" si="9"/>
        <v>0</v>
      </c>
      <c r="N60" s="98"/>
      <c r="O60" s="28"/>
      <c r="P60" s="33">
        <f t="shared" si="14"/>
        <v>165</v>
      </c>
      <c r="Q60" s="34">
        <f t="shared" si="15"/>
        <v>10901</v>
      </c>
      <c r="R60" s="35">
        <f t="shared" si="16"/>
        <v>1798665</v>
      </c>
      <c r="S60" s="128"/>
      <c r="T60" s="37"/>
    </row>
    <row r="61" spans="1:21" x14ac:dyDescent="0.25">
      <c r="A61" s="121"/>
      <c r="B61" s="122"/>
      <c r="C61" s="39" t="s">
        <v>71</v>
      </c>
      <c r="D61" s="62">
        <f>+'[1]25''02월'!P63</f>
        <v>0</v>
      </c>
      <c r="E61" s="24">
        <f>+'[1]25''02월'!Q63</f>
        <v>4</v>
      </c>
      <c r="F61" s="92">
        <f t="shared" si="10"/>
        <v>0</v>
      </c>
      <c r="G61" s="26"/>
      <c r="H61" s="27"/>
      <c r="I61" s="28">
        <f t="shared" si="11"/>
        <v>0</v>
      </c>
      <c r="J61" s="96"/>
      <c r="K61" s="30"/>
      <c r="L61" s="105">
        <f t="shared" si="12"/>
        <v>0</v>
      </c>
      <c r="M61" s="26"/>
      <c r="N61" s="98"/>
      <c r="O61" s="28"/>
      <c r="P61" s="33">
        <f t="shared" si="14"/>
        <v>0</v>
      </c>
      <c r="Q61" s="34">
        <f t="shared" si="15"/>
        <v>4</v>
      </c>
      <c r="R61" s="35">
        <f t="shared" si="16"/>
        <v>0</v>
      </c>
      <c r="S61" s="36"/>
      <c r="T61" s="37"/>
    </row>
    <row r="62" spans="1:21" x14ac:dyDescent="0.3">
      <c r="A62" s="121"/>
      <c r="B62" s="122"/>
      <c r="C62" s="181" t="s">
        <v>72</v>
      </c>
      <c r="D62" s="62">
        <f>+'[1]25''02월'!P64</f>
        <v>11</v>
      </c>
      <c r="E62" s="24">
        <f>+'[1]25''02월'!Q64</f>
        <v>3153</v>
      </c>
      <c r="F62" s="92">
        <f t="shared" si="10"/>
        <v>34683</v>
      </c>
      <c r="G62" s="26"/>
      <c r="H62" s="27"/>
      <c r="I62" s="28">
        <f t="shared" si="11"/>
        <v>0</v>
      </c>
      <c r="J62" s="96"/>
      <c r="K62" s="30"/>
      <c r="L62" s="105">
        <f t="shared" si="12"/>
        <v>0</v>
      </c>
      <c r="M62" s="26">
        <f t="shared" si="9"/>
        <v>0</v>
      </c>
      <c r="N62" s="98"/>
      <c r="O62" s="28">
        <f t="shared" si="13"/>
        <v>0</v>
      </c>
      <c r="P62" s="33">
        <f t="shared" si="14"/>
        <v>11</v>
      </c>
      <c r="Q62" s="34">
        <f t="shared" si="15"/>
        <v>3153</v>
      </c>
      <c r="R62" s="35">
        <f t="shared" si="16"/>
        <v>34683</v>
      </c>
      <c r="S62" s="36"/>
      <c r="T62" s="37"/>
    </row>
    <row r="63" spans="1:21" x14ac:dyDescent="0.25">
      <c r="A63" s="121"/>
      <c r="B63" s="122"/>
      <c r="C63" s="39" t="s">
        <v>73</v>
      </c>
      <c r="D63" s="62">
        <f>+'[1]25''02월'!P65</f>
        <v>5500</v>
      </c>
      <c r="E63" s="24">
        <f>+'[1]25''02월'!Q65</f>
        <v>19</v>
      </c>
      <c r="F63" s="92">
        <f t="shared" si="10"/>
        <v>104500</v>
      </c>
      <c r="G63" s="26"/>
      <c r="H63" s="27"/>
      <c r="I63" s="28">
        <f t="shared" si="11"/>
        <v>0</v>
      </c>
      <c r="J63" s="96"/>
      <c r="K63" s="30"/>
      <c r="L63" s="105">
        <f t="shared" si="12"/>
        <v>0</v>
      </c>
      <c r="M63" s="26">
        <f t="shared" si="9"/>
        <v>0</v>
      </c>
      <c r="N63" s="98"/>
      <c r="O63" s="28">
        <f t="shared" si="13"/>
        <v>0</v>
      </c>
      <c r="P63" s="33">
        <f t="shared" si="14"/>
        <v>5500</v>
      </c>
      <c r="Q63" s="34">
        <f t="shared" si="15"/>
        <v>19</v>
      </c>
      <c r="R63" s="35">
        <f t="shared" si="16"/>
        <v>104500</v>
      </c>
      <c r="S63" s="36"/>
      <c r="T63" s="37"/>
    </row>
    <row r="64" spans="1:21" x14ac:dyDescent="0.3">
      <c r="A64" s="121"/>
      <c r="B64" s="122"/>
      <c r="C64" s="189" t="s">
        <v>74</v>
      </c>
      <c r="D64" s="62">
        <f>+'[1]25''02월'!P66</f>
        <v>110</v>
      </c>
      <c r="E64" s="24">
        <f>+'[1]25''02월'!Q66</f>
        <v>48505</v>
      </c>
      <c r="F64" s="92">
        <f t="shared" si="10"/>
        <v>5335550</v>
      </c>
      <c r="G64" s="26"/>
      <c r="H64" s="27"/>
      <c r="I64" s="28">
        <f t="shared" si="11"/>
        <v>0</v>
      </c>
      <c r="J64" s="96"/>
      <c r="K64" s="30"/>
      <c r="L64" s="105">
        <f>+J64*K64</f>
        <v>0</v>
      </c>
      <c r="M64" s="26"/>
      <c r="N64" s="98"/>
      <c r="O64" s="28"/>
      <c r="P64" s="33">
        <f t="shared" si="14"/>
        <v>110</v>
      </c>
      <c r="Q64" s="34">
        <f t="shared" si="15"/>
        <v>48505</v>
      </c>
      <c r="R64" s="35">
        <f t="shared" si="16"/>
        <v>5335550</v>
      </c>
      <c r="S64" s="36"/>
      <c r="T64" s="37"/>
    </row>
    <row r="65" spans="1:20" x14ac:dyDescent="0.25">
      <c r="A65" s="121"/>
      <c r="B65" s="122"/>
      <c r="C65" s="129" t="s">
        <v>75</v>
      </c>
      <c r="D65" s="62">
        <f>+'[1]25''02월'!P67</f>
        <v>110</v>
      </c>
      <c r="E65" s="24">
        <f>+'[1]25''02월'!Q67</f>
        <v>45443</v>
      </c>
      <c r="F65" s="92">
        <f t="shared" si="10"/>
        <v>4998730</v>
      </c>
      <c r="G65" s="26"/>
      <c r="H65" s="27"/>
      <c r="I65" s="28">
        <f t="shared" si="11"/>
        <v>0</v>
      </c>
      <c r="J65" s="96"/>
      <c r="K65" s="30"/>
      <c r="L65" s="105">
        <f t="shared" si="12"/>
        <v>0</v>
      </c>
      <c r="M65" s="26"/>
      <c r="N65" s="98"/>
      <c r="O65" s="28"/>
      <c r="P65" s="33">
        <f t="shared" si="14"/>
        <v>110</v>
      </c>
      <c r="Q65" s="34">
        <f t="shared" si="15"/>
        <v>45443</v>
      </c>
      <c r="R65" s="35">
        <f t="shared" si="16"/>
        <v>4998730</v>
      </c>
      <c r="S65" s="36"/>
      <c r="T65" s="37"/>
    </row>
    <row r="66" spans="1:20" x14ac:dyDescent="0.25">
      <c r="A66" s="121"/>
      <c r="B66" s="122"/>
      <c r="C66" s="129" t="s">
        <v>76</v>
      </c>
      <c r="D66" s="62">
        <f>+'[1]25''02월'!P68</f>
        <v>110</v>
      </c>
      <c r="E66" s="24">
        <f>+'[1]25''02월'!Q68</f>
        <v>11690</v>
      </c>
      <c r="F66" s="92">
        <f t="shared" si="10"/>
        <v>1285900</v>
      </c>
      <c r="G66" s="26"/>
      <c r="H66" s="27"/>
      <c r="I66" s="28">
        <f t="shared" si="11"/>
        <v>0</v>
      </c>
      <c r="J66" s="96"/>
      <c r="K66" s="30"/>
      <c r="L66" s="105">
        <f t="shared" si="12"/>
        <v>0</v>
      </c>
      <c r="M66" s="26">
        <f t="shared" si="9"/>
        <v>0</v>
      </c>
      <c r="N66" s="98"/>
      <c r="O66" s="28">
        <f t="shared" si="13"/>
        <v>0</v>
      </c>
      <c r="P66" s="33">
        <f t="shared" si="14"/>
        <v>110</v>
      </c>
      <c r="Q66" s="34">
        <f t="shared" si="15"/>
        <v>11690</v>
      </c>
      <c r="R66" s="35">
        <f t="shared" si="16"/>
        <v>1285900</v>
      </c>
      <c r="S66" s="36"/>
      <c r="T66" s="37"/>
    </row>
    <row r="67" spans="1:20" x14ac:dyDescent="0.25">
      <c r="A67" s="121"/>
      <c r="B67" s="122"/>
      <c r="C67" s="129" t="s">
        <v>77</v>
      </c>
      <c r="D67" s="62">
        <f>+'[1]25''02월'!P69</f>
        <v>87</v>
      </c>
      <c r="E67" s="24">
        <f>+'[1]25''02월'!Q69</f>
        <v>3682</v>
      </c>
      <c r="F67" s="92">
        <f t="shared" si="10"/>
        <v>320334</v>
      </c>
      <c r="G67" s="26"/>
      <c r="H67" s="27"/>
      <c r="I67" s="28">
        <f t="shared" si="11"/>
        <v>0</v>
      </c>
      <c r="J67" s="96"/>
      <c r="K67" s="30"/>
      <c r="L67" s="105">
        <f>+J67*K67</f>
        <v>0</v>
      </c>
      <c r="M67" s="26">
        <f t="shared" si="9"/>
        <v>0</v>
      </c>
      <c r="N67" s="98"/>
      <c r="O67" s="28">
        <f t="shared" si="13"/>
        <v>0</v>
      </c>
      <c r="P67" s="33">
        <f t="shared" si="14"/>
        <v>87</v>
      </c>
      <c r="Q67" s="34">
        <f t="shared" si="15"/>
        <v>3682</v>
      </c>
      <c r="R67" s="35">
        <f t="shared" si="16"/>
        <v>320334</v>
      </c>
      <c r="S67" s="36"/>
      <c r="T67" s="37"/>
    </row>
    <row r="68" spans="1:20" x14ac:dyDescent="0.25">
      <c r="A68" s="121"/>
      <c r="B68" s="122"/>
      <c r="C68" s="129" t="s">
        <v>78</v>
      </c>
      <c r="D68" s="62">
        <f>+'[1]25''02월'!P70</f>
        <v>87</v>
      </c>
      <c r="E68" s="24">
        <f>+'[1]25''02월'!Q70</f>
        <v>1527</v>
      </c>
      <c r="F68" s="92">
        <f t="shared" si="10"/>
        <v>132849</v>
      </c>
      <c r="G68" s="26"/>
      <c r="H68" s="27"/>
      <c r="I68" s="28">
        <f t="shared" si="11"/>
        <v>0</v>
      </c>
      <c r="J68" s="96"/>
      <c r="K68" s="30"/>
      <c r="L68" s="105">
        <f>+J68*K68</f>
        <v>0</v>
      </c>
      <c r="M68" s="26">
        <f t="shared" si="9"/>
        <v>0</v>
      </c>
      <c r="N68" s="98"/>
      <c r="O68" s="28">
        <f t="shared" si="13"/>
        <v>0</v>
      </c>
      <c r="P68" s="33">
        <f t="shared" si="14"/>
        <v>87</v>
      </c>
      <c r="Q68" s="34">
        <f t="shared" si="15"/>
        <v>1527</v>
      </c>
      <c r="R68" s="35">
        <f t="shared" si="16"/>
        <v>132849</v>
      </c>
      <c r="S68" s="36"/>
      <c r="T68" s="37"/>
    </row>
    <row r="69" spans="1:20" x14ac:dyDescent="0.25">
      <c r="A69" s="121"/>
      <c r="B69" s="122"/>
      <c r="C69" s="129" t="s">
        <v>79</v>
      </c>
      <c r="D69" s="62">
        <f>+'[1]25''02월'!P71</f>
        <v>87</v>
      </c>
      <c r="E69" s="24">
        <f>+'[1]25''02월'!Q71</f>
        <v>0</v>
      </c>
      <c r="F69" s="92">
        <f t="shared" si="10"/>
        <v>0</v>
      </c>
      <c r="G69" s="26"/>
      <c r="H69" s="27"/>
      <c r="I69" s="28">
        <f t="shared" si="11"/>
        <v>0</v>
      </c>
      <c r="J69" s="96"/>
      <c r="K69" s="30"/>
      <c r="L69" s="105">
        <f t="shared" si="12"/>
        <v>0</v>
      </c>
      <c r="M69" s="26">
        <f t="shared" si="9"/>
        <v>0</v>
      </c>
      <c r="N69" s="98"/>
      <c r="O69" s="28">
        <f t="shared" si="13"/>
        <v>0</v>
      </c>
      <c r="P69" s="33">
        <f t="shared" si="14"/>
        <v>87</v>
      </c>
      <c r="Q69" s="34">
        <f t="shared" si="15"/>
        <v>0</v>
      </c>
      <c r="R69" s="35">
        <f t="shared" si="16"/>
        <v>0</v>
      </c>
      <c r="S69" s="36"/>
      <c r="T69" s="37"/>
    </row>
    <row r="70" spans="1:20" x14ac:dyDescent="0.25">
      <c r="A70" s="121"/>
      <c r="B70" s="122"/>
      <c r="C70" s="129" t="s">
        <v>80</v>
      </c>
      <c r="D70" s="62">
        <f>+'[1]25''02월'!P72</f>
        <v>87</v>
      </c>
      <c r="E70" s="24">
        <f>+'[1]25''02월'!Q72</f>
        <v>15570</v>
      </c>
      <c r="F70" s="92">
        <f t="shared" si="10"/>
        <v>1354590</v>
      </c>
      <c r="G70" s="26"/>
      <c r="H70" s="27"/>
      <c r="I70" s="28">
        <f t="shared" si="11"/>
        <v>0</v>
      </c>
      <c r="J70" s="96"/>
      <c r="K70" s="30"/>
      <c r="L70" s="105">
        <f t="shared" si="12"/>
        <v>0</v>
      </c>
      <c r="M70" s="26">
        <f t="shared" si="9"/>
        <v>0</v>
      </c>
      <c r="N70" s="98"/>
      <c r="O70" s="28">
        <f t="shared" si="13"/>
        <v>0</v>
      </c>
      <c r="P70" s="33">
        <f t="shared" si="14"/>
        <v>87</v>
      </c>
      <c r="Q70" s="34">
        <f t="shared" si="15"/>
        <v>15570</v>
      </c>
      <c r="R70" s="35">
        <f t="shared" si="16"/>
        <v>1354590</v>
      </c>
      <c r="S70" s="36"/>
      <c r="T70" s="37"/>
    </row>
    <row r="71" spans="1:20" x14ac:dyDescent="0.25">
      <c r="A71" s="121"/>
      <c r="B71" s="122"/>
      <c r="C71" s="129" t="s">
        <v>81</v>
      </c>
      <c r="D71" s="62">
        <f>+'[1]25''02월'!P73</f>
        <v>87</v>
      </c>
      <c r="E71" s="24">
        <f>+'[1]25''02월'!Q73</f>
        <v>0</v>
      </c>
      <c r="F71" s="92">
        <f t="shared" si="10"/>
        <v>0</v>
      </c>
      <c r="G71" s="26"/>
      <c r="H71" s="27"/>
      <c r="I71" s="28">
        <f t="shared" si="11"/>
        <v>0</v>
      </c>
      <c r="J71" s="96"/>
      <c r="K71" s="30"/>
      <c r="L71" s="105">
        <f t="shared" si="12"/>
        <v>0</v>
      </c>
      <c r="M71" s="26">
        <f t="shared" si="9"/>
        <v>0</v>
      </c>
      <c r="N71" s="98"/>
      <c r="O71" s="28">
        <f t="shared" si="13"/>
        <v>0</v>
      </c>
      <c r="P71" s="33">
        <f t="shared" si="14"/>
        <v>87</v>
      </c>
      <c r="Q71" s="34">
        <f t="shared" si="15"/>
        <v>0</v>
      </c>
      <c r="R71" s="35">
        <f t="shared" si="16"/>
        <v>0</v>
      </c>
      <c r="S71" s="36"/>
      <c r="T71" s="37"/>
    </row>
    <row r="72" spans="1:20" x14ac:dyDescent="0.25">
      <c r="A72" s="121"/>
      <c r="B72" s="122"/>
      <c r="C72" s="39" t="s">
        <v>82</v>
      </c>
      <c r="D72" s="62">
        <f>+'[1]25''02월'!P74</f>
        <v>5000</v>
      </c>
      <c r="E72" s="24">
        <f>+'[1]25''02월'!Q74</f>
        <v>34</v>
      </c>
      <c r="F72" s="92">
        <f t="shared" si="10"/>
        <v>170000</v>
      </c>
      <c r="G72" s="26"/>
      <c r="H72" s="27"/>
      <c r="I72" s="28">
        <f t="shared" si="11"/>
        <v>0</v>
      </c>
      <c r="J72" s="96"/>
      <c r="K72" s="30"/>
      <c r="L72" s="105">
        <f t="shared" si="12"/>
        <v>0</v>
      </c>
      <c r="M72" s="26">
        <f t="shared" si="9"/>
        <v>0</v>
      </c>
      <c r="N72" s="98"/>
      <c r="O72" s="28">
        <f t="shared" si="13"/>
        <v>0</v>
      </c>
      <c r="P72" s="33">
        <f t="shared" si="14"/>
        <v>5000</v>
      </c>
      <c r="Q72" s="34">
        <f t="shared" si="15"/>
        <v>34</v>
      </c>
      <c r="R72" s="35">
        <f t="shared" si="16"/>
        <v>170000</v>
      </c>
      <c r="S72" s="36"/>
      <c r="T72" s="37"/>
    </row>
    <row r="73" spans="1:20" x14ac:dyDescent="0.25">
      <c r="A73" s="121"/>
      <c r="B73" s="122"/>
      <c r="C73" s="39" t="s">
        <v>83</v>
      </c>
      <c r="D73" s="62">
        <f>+'[1]25''02월'!P75</f>
        <v>104</v>
      </c>
      <c r="E73" s="24">
        <f>+'[1]25''02월'!Q75</f>
        <v>12513</v>
      </c>
      <c r="F73" s="92">
        <f t="shared" si="10"/>
        <v>1301352</v>
      </c>
      <c r="G73" s="26"/>
      <c r="H73" s="27"/>
      <c r="I73" s="28">
        <f t="shared" si="11"/>
        <v>0</v>
      </c>
      <c r="J73" s="96"/>
      <c r="K73" s="30"/>
      <c r="L73" s="105">
        <f t="shared" si="12"/>
        <v>0</v>
      </c>
      <c r="M73" s="26">
        <f t="shared" si="9"/>
        <v>0</v>
      </c>
      <c r="N73" s="98"/>
      <c r="O73" s="28">
        <f>+M73*N73</f>
        <v>0</v>
      </c>
      <c r="P73" s="33">
        <f t="shared" si="14"/>
        <v>104</v>
      </c>
      <c r="Q73" s="34">
        <f t="shared" si="15"/>
        <v>12513</v>
      </c>
      <c r="R73" s="35">
        <f t="shared" si="16"/>
        <v>1301352</v>
      </c>
      <c r="S73" s="36"/>
      <c r="T73" s="37"/>
    </row>
    <row r="74" spans="1:20" x14ac:dyDescent="0.25">
      <c r="A74" s="121"/>
      <c r="B74" s="122"/>
      <c r="C74" s="39" t="s">
        <v>84</v>
      </c>
      <c r="D74" s="62">
        <f>+'[1]25''02월'!P76</f>
        <v>104</v>
      </c>
      <c r="E74" s="24">
        <f>+'[1]25''02월'!Q76</f>
        <v>721</v>
      </c>
      <c r="F74" s="92">
        <f t="shared" si="10"/>
        <v>74984</v>
      </c>
      <c r="G74" s="26"/>
      <c r="H74" s="27"/>
      <c r="I74" s="28">
        <f t="shared" si="11"/>
        <v>0</v>
      </c>
      <c r="J74" s="96"/>
      <c r="K74" s="30"/>
      <c r="L74" s="105">
        <f t="shared" si="12"/>
        <v>0</v>
      </c>
      <c r="M74" s="26">
        <f t="shared" si="9"/>
        <v>0</v>
      </c>
      <c r="N74" s="98"/>
      <c r="O74" s="28">
        <f>+M74*N74</f>
        <v>0</v>
      </c>
      <c r="P74" s="33">
        <f t="shared" si="14"/>
        <v>104</v>
      </c>
      <c r="Q74" s="34">
        <f t="shared" si="15"/>
        <v>721</v>
      </c>
      <c r="R74" s="35">
        <f t="shared" si="16"/>
        <v>74984</v>
      </c>
      <c r="S74" s="36"/>
      <c r="T74" s="37"/>
    </row>
    <row r="75" spans="1:20" x14ac:dyDescent="0.3">
      <c r="A75" s="121"/>
      <c r="B75" s="122"/>
      <c r="C75" s="42" t="s">
        <v>85</v>
      </c>
      <c r="D75" s="62">
        <f>+'[1]25''02월'!P77</f>
        <v>29700</v>
      </c>
      <c r="E75" s="24">
        <f>+'[1]25''02월'!Q77</f>
        <v>1</v>
      </c>
      <c r="F75" s="92">
        <f t="shared" si="10"/>
        <v>29700</v>
      </c>
      <c r="G75" s="26"/>
      <c r="H75" s="27"/>
      <c r="I75" s="28">
        <f t="shared" si="11"/>
        <v>0</v>
      </c>
      <c r="J75" s="96"/>
      <c r="K75" s="30"/>
      <c r="L75" s="105">
        <f t="shared" si="12"/>
        <v>0</v>
      </c>
      <c r="M75" s="26">
        <f t="shared" si="9"/>
        <v>0</v>
      </c>
      <c r="N75" s="98"/>
      <c r="O75" s="28"/>
      <c r="P75" s="33">
        <f t="shared" si="14"/>
        <v>29700</v>
      </c>
      <c r="Q75" s="34">
        <f t="shared" si="15"/>
        <v>1</v>
      </c>
      <c r="R75" s="35">
        <f t="shared" si="16"/>
        <v>29700</v>
      </c>
      <c r="S75" s="36"/>
      <c r="T75" s="37"/>
    </row>
    <row r="76" spans="1:20" x14ac:dyDescent="0.3">
      <c r="A76" s="121"/>
      <c r="B76" s="122"/>
      <c r="C76" s="181" t="s">
        <v>86</v>
      </c>
      <c r="D76" s="62">
        <f>+'[1]25''02월'!P78</f>
        <v>55000</v>
      </c>
      <c r="E76" s="24">
        <f>+'[1]25''02월'!Q78</f>
        <v>2</v>
      </c>
      <c r="F76" s="92">
        <f t="shared" si="10"/>
        <v>110000</v>
      </c>
      <c r="G76" s="26"/>
      <c r="H76" s="27"/>
      <c r="I76" s="28">
        <f t="shared" si="11"/>
        <v>0</v>
      </c>
      <c r="J76" s="96"/>
      <c r="K76" s="30"/>
      <c r="L76" s="105">
        <f t="shared" si="12"/>
        <v>0</v>
      </c>
      <c r="M76" s="26"/>
      <c r="N76" s="98"/>
      <c r="O76" s="28"/>
      <c r="P76" s="33">
        <f t="shared" si="14"/>
        <v>55000</v>
      </c>
      <c r="Q76" s="34">
        <f t="shared" si="15"/>
        <v>2</v>
      </c>
      <c r="R76" s="35">
        <f t="shared" si="16"/>
        <v>110000</v>
      </c>
      <c r="S76" s="36"/>
      <c r="T76" s="37"/>
    </row>
    <row r="77" spans="1:20" x14ac:dyDescent="0.3">
      <c r="A77" s="121"/>
      <c r="B77" s="122"/>
      <c r="C77" s="188" t="s">
        <v>87</v>
      </c>
      <c r="D77" s="62">
        <f>+'[1]25''02월'!P80</f>
        <v>55000</v>
      </c>
      <c r="E77" s="24">
        <f>+'[1]25''02월'!Q80</f>
        <v>4</v>
      </c>
      <c r="F77" s="92">
        <f t="shared" si="10"/>
        <v>220000</v>
      </c>
      <c r="G77" s="26"/>
      <c r="H77" s="27"/>
      <c r="I77" s="28">
        <f t="shared" si="11"/>
        <v>0</v>
      </c>
      <c r="J77" s="96"/>
      <c r="K77" s="30"/>
      <c r="L77" s="105"/>
      <c r="M77" s="26"/>
      <c r="N77" s="98"/>
      <c r="O77" s="28"/>
      <c r="P77" s="33">
        <f t="shared" si="14"/>
        <v>55000</v>
      </c>
      <c r="Q77" s="34">
        <f t="shared" si="15"/>
        <v>4</v>
      </c>
      <c r="R77" s="35">
        <f t="shared" si="16"/>
        <v>220000</v>
      </c>
      <c r="S77" s="36"/>
      <c r="T77" s="37"/>
    </row>
    <row r="78" spans="1:20" x14ac:dyDescent="0.3">
      <c r="A78" s="121"/>
      <c r="B78" s="122"/>
      <c r="C78" s="188" t="s">
        <v>88</v>
      </c>
      <c r="D78" s="62">
        <f>+'[1]25''02월'!P82</f>
        <v>4125</v>
      </c>
      <c r="E78" s="24">
        <f>+'[1]25''02월'!Q82</f>
        <v>37</v>
      </c>
      <c r="F78" s="92">
        <f t="shared" si="10"/>
        <v>152625</v>
      </c>
      <c r="G78" s="26"/>
      <c r="H78" s="27"/>
      <c r="I78" s="28">
        <f t="shared" si="11"/>
        <v>0</v>
      </c>
      <c r="J78" s="96"/>
      <c r="K78" s="30"/>
      <c r="L78" s="105">
        <f t="shared" si="12"/>
        <v>0</v>
      </c>
      <c r="M78" s="26"/>
      <c r="N78" s="98"/>
      <c r="O78" s="28"/>
      <c r="P78" s="33">
        <f t="shared" si="14"/>
        <v>4125</v>
      </c>
      <c r="Q78" s="34">
        <f t="shared" si="15"/>
        <v>37</v>
      </c>
      <c r="R78" s="35">
        <f t="shared" si="16"/>
        <v>152625</v>
      </c>
      <c r="S78" s="36"/>
      <c r="T78" s="37"/>
    </row>
    <row r="79" spans="1:20" x14ac:dyDescent="0.3">
      <c r="A79" s="121"/>
      <c r="B79" s="122"/>
      <c r="C79" s="130" t="s">
        <v>89</v>
      </c>
      <c r="D79" s="62">
        <f>+'[1]25''02월'!P83</f>
        <v>55000</v>
      </c>
      <c r="E79" s="24">
        <f>+'[1]25''02월'!Q83</f>
        <v>3</v>
      </c>
      <c r="F79" s="92">
        <f t="shared" si="10"/>
        <v>165000</v>
      </c>
      <c r="G79" s="26"/>
      <c r="H79" s="27"/>
      <c r="I79" s="28">
        <f t="shared" si="11"/>
        <v>0</v>
      </c>
      <c r="J79" s="96"/>
      <c r="K79" s="30"/>
      <c r="L79" s="105">
        <f t="shared" si="12"/>
        <v>0</v>
      </c>
      <c r="M79" s="26"/>
      <c r="N79" s="98"/>
      <c r="O79" s="28"/>
      <c r="P79" s="33">
        <f t="shared" si="14"/>
        <v>55000</v>
      </c>
      <c r="Q79" s="34">
        <f t="shared" si="15"/>
        <v>3</v>
      </c>
      <c r="R79" s="35">
        <f t="shared" si="16"/>
        <v>165000</v>
      </c>
      <c r="S79" s="36"/>
      <c r="T79" s="37"/>
    </row>
    <row r="80" spans="1:20" x14ac:dyDescent="0.3">
      <c r="A80" s="121"/>
      <c r="B80" s="122"/>
      <c r="C80" s="42" t="s">
        <v>90</v>
      </c>
      <c r="D80" s="62">
        <f>+'[1]25''02월'!P84</f>
        <v>55000</v>
      </c>
      <c r="E80" s="24">
        <f>+'[1]25''02월'!Q84</f>
        <v>1</v>
      </c>
      <c r="F80" s="92">
        <f t="shared" si="10"/>
        <v>55000</v>
      </c>
      <c r="G80" s="26"/>
      <c r="H80" s="27"/>
      <c r="I80" s="28">
        <f t="shared" si="11"/>
        <v>0</v>
      </c>
      <c r="J80" s="96"/>
      <c r="K80" s="30"/>
      <c r="L80" s="105">
        <f t="shared" si="12"/>
        <v>0</v>
      </c>
      <c r="M80" s="26">
        <f t="shared" si="9"/>
        <v>0</v>
      </c>
      <c r="N80" s="98"/>
      <c r="O80" s="28"/>
      <c r="P80" s="33">
        <f t="shared" si="14"/>
        <v>55000</v>
      </c>
      <c r="Q80" s="34">
        <f t="shared" si="15"/>
        <v>1</v>
      </c>
      <c r="R80" s="35">
        <f t="shared" si="16"/>
        <v>55000</v>
      </c>
      <c r="S80" s="36"/>
      <c r="T80" s="37"/>
    </row>
    <row r="81" spans="1:20" x14ac:dyDescent="0.3">
      <c r="A81" s="121"/>
      <c r="B81" s="122"/>
      <c r="C81" s="42" t="s">
        <v>91</v>
      </c>
      <c r="D81" s="62">
        <f>+'[1]25''02월'!P85</f>
        <v>55000</v>
      </c>
      <c r="E81" s="24">
        <f>+'[1]25''02월'!Q85</f>
        <v>3</v>
      </c>
      <c r="F81" s="92">
        <f t="shared" si="10"/>
        <v>165000</v>
      </c>
      <c r="G81" s="26"/>
      <c r="H81" s="27"/>
      <c r="I81" s="28">
        <f t="shared" si="11"/>
        <v>0</v>
      </c>
      <c r="J81" s="96"/>
      <c r="K81" s="30"/>
      <c r="L81" s="105">
        <f t="shared" si="12"/>
        <v>0</v>
      </c>
      <c r="M81" s="26">
        <f t="shared" si="9"/>
        <v>0</v>
      </c>
      <c r="N81" s="98"/>
      <c r="O81" s="28"/>
      <c r="P81" s="33">
        <f t="shared" si="14"/>
        <v>55000</v>
      </c>
      <c r="Q81" s="34">
        <f t="shared" si="15"/>
        <v>3</v>
      </c>
      <c r="R81" s="35">
        <f t="shared" si="16"/>
        <v>165000</v>
      </c>
      <c r="S81" s="36"/>
      <c r="T81" s="37"/>
    </row>
    <row r="82" spans="1:20" x14ac:dyDescent="0.3">
      <c r="A82" s="121"/>
      <c r="B82" s="122"/>
      <c r="C82" s="42" t="s">
        <v>92</v>
      </c>
      <c r="D82" s="62">
        <f>+'[1]25''02월'!P86</f>
        <v>55000</v>
      </c>
      <c r="E82" s="24">
        <f>+'[1]25''02월'!Q86</f>
        <v>1</v>
      </c>
      <c r="F82" s="92">
        <f t="shared" si="10"/>
        <v>55000</v>
      </c>
      <c r="G82" s="26"/>
      <c r="H82" s="27"/>
      <c r="I82" s="28">
        <f t="shared" si="11"/>
        <v>0</v>
      </c>
      <c r="J82" s="96"/>
      <c r="K82" s="30"/>
      <c r="L82" s="105">
        <f t="shared" si="12"/>
        <v>0</v>
      </c>
      <c r="M82" s="26">
        <f t="shared" si="9"/>
        <v>0</v>
      </c>
      <c r="N82" s="98"/>
      <c r="O82" s="28"/>
      <c r="P82" s="33">
        <f t="shared" si="14"/>
        <v>55000</v>
      </c>
      <c r="Q82" s="34">
        <f t="shared" si="15"/>
        <v>1</v>
      </c>
      <c r="R82" s="35">
        <f t="shared" si="16"/>
        <v>55000</v>
      </c>
      <c r="S82" s="36"/>
      <c r="T82" s="37"/>
    </row>
    <row r="83" spans="1:20" x14ac:dyDescent="0.3">
      <c r="A83" s="121"/>
      <c r="B83" s="122"/>
      <c r="C83" s="181" t="s">
        <v>93</v>
      </c>
      <c r="D83" s="62">
        <f>+'[1]25''02월'!P87</f>
        <v>2750</v>
      </c>
      <c r="E83" s="24">
        <f>+'[1]25''02월'!Q87</f>
        <v>39</v>
      </c>
      <c r="F83" s="92">
        <f t="shared" si="10"/>
        <v>107250</v>
      </c>
      <c r="G83" s="26"/>
      <c r="H83" s="27"/>
      <c r="I83" s="28">
        <f t="shared" si="11"/>
        <v>0</v>
      </c>
      <c r="J83" s="96"/>
      <c r="K83" s="30"/>
      <c r="L83" s="105">
        <f t="shared" si="12"/>
        <v>0</v>
      </c>
      <c r="M83" s="26"/>
      <c r="N83" s="98"/>
      <c r="O83" s="28"/>
      <c r="P83" s="33">
        <f t="shared" si="14"/>
        <v>2750</v>
      </c>
      <c r="Q83" s="34">
        <f t="shared" si="15"/>
        <v>39</v>
      </c>
      <c r="R83" s="35">
        <f t="shared" si="16"/>
        <v>107250</v>
      </c>
      <c r="S83" s="36"/>
      <c r="T83" s="37"/>
    </row>
    <row r="84" spans="1:20" x14ac:dyDescent="0.25">
      <c r="A84" s="121"/>
      <c r="B84" s="122"/>
      <c r="C84" s="39" t="s">
        <v>94</v>
      </c>
      <c r="D84" s="62">
        <f>+'[1]25''02월'!P88</f>
        <v>11000</v>
      </c>
      <c r="E84" s="24">
        <f>+'[1]25''02월'!Q88</f>
        <v>10</v>
      </c>
      <c r="F84" s="92">
        <f t="shared" si="10"/>
        <v>110000</v>
      </c>
      <c r="G84" s="123"/>
      <c r="H84" s="124"/>
      <c r="I84" s="28">
        <f t="shared" si="11"/>
        <v>0</v>
      </c>
      <c r="J84" s="96"/>
      <c r="K84" s="131"/>
      <c r="L84" s="105">
        <f t="shared" si="12"/>
        <v>0</v>
      </c>
      <c r="M84" s="123">
        <f t="shared" si="9"/>
        <v>0</v>
      </c>
      <c r="N84" s="126"/>
      <c r="O84" s="125">
        <f t="shared" si="13"/>
        <v>0</v>
      </c>
      <c r="P84" s="33">
        <f t="shared" si="14"/>
        <v>11000</v>
      </c>
      <c r="Q84" s="34">
        <f t="shared" si="15"/>
        <v>10</v>
      </c>
      <c r="R84" s="35">
        <f t="shared" si="16"/>
        <v>110000</v>
      </c>
      <c r="S84" s="36"/>
      <c r="T84" s="37"/>
    </row>
    <row r="85" spans="1:20" x14ac:dyDescent="0.25">
      <c r="A85" s="121"/>
      <c r="B85" s="122"/>
      <c r="C85" s="39" t="s">
        <v>95</v>
      </c>
      <c r="D85" s="62">
        <f>+'[1]25''02월'!P89</f>
        <v>11000</v>
      </c>
      <c r="E85" s="24">
        <f>+'[1]25''02월'!Q89</f>
        <v>15</v>
      </c>
      <c r="F85" s="92">
        <f t="shared" si="10"/>
        <v>165000</v>
      </c>
      <c r="G85" s="123"/>
      <c r="H85" s="124"/>
      <c r="I85" s="28">
        <f t="shared" si="11"/>
        <v>0</v>
      </c>
      <c r="J85" s="96"/>
      <c r="K85" s="131"/>
      <c r="L85" s="105">
        <f t="shared" si="12"/>
        <v>0</v>
      </c>
      <c r="M85" s="123">
        <f t="shared" si="9"/>
        <v>0</v>
      </c>
      <c r="N85" s="126"/>
      <c r="O85" s="125">
        <f t="shared" si="13"/>
        <v>0</v>
      </c>
      <c r="P85" s="33">
        <f t="shared" si="14"/>
        <v>11000</v>
      </c>
      <c r="Q85" s="34">
        <f t="shared" si="15"/>
        <v>15</v>
      </c>
      <c r="R85" s="35">
        <f t="shared" si="16"/>
        <v>165000</v>
      </c>
      <c r="S85" s="36"/>
      <c r="T85" s="37"/>
    </row>
    <row r="86" spans="1:20" x14ac:dyDescent="0.25">
      <c r="A86" s="121"/>
      <c r="B86" s="122"/>
      <c r="C86" s="39" t="s">
        <v>96</v>
      </c>
      <c r="D86" s="62">
        <f>+'[1]25''02월'!P90</f>
        <v>11000</v>
      </c>
      <c r="E86" s="24">
        <f>+'[1]25''02월'!Q90</f>
        <v>9</v>
      </c>
      <c r="F86" s="92">
        <f t="shared" si="10"/>
        <v>99000</v>
      </c>
      <c r="G86" s="123"/>
      <c r="H86" s="124"/>
      <c r="I86" s="28">
        <f t="shared" si="11"/>
        <v>0</v>
      </c>
      <c r="J86" s="96"/>
      <c r="K86" s="131"/>
      <c r="L86" s="105">
        <f t="shared" si="12"/>
        <v>0</v>
      </c>
      <c r="M86" s="123">
        <f t="shared" si="9"/>
        <v>0</v>
      </c>
      <c r="N86" s="126"/>
      <c r="O86" s="125">
        <f t="shared" si="13"/>
        <v>0</v>
      </c>
      <c r="P86" s="33">
        <f t="shared" si="14"/>
        <v>11000</v>
      </c>
      <c r="Q86" s="34">
        <f t="shared" si="15"/>
        <v>9</v>
      </c>
      <c r="R86" s="35">
        <f t="shared" si="16"/>
        <v>99000</v>
      </c>
      <c r="S86" s="36"/>
      <c r="T86" s="37"/>
    </row>
    <row r="87" spans="1:20" x14ac:dyDescent="0.25">
      <c r="A87" s="121"/>
      <c r="B87" s="122"/>
      <c r="C87" s="39" t="s">
        <v>97</v>
      </c>
      <c r="D87" s="62">
        <f>+'[1]25''02월'!P91</f>
        <v>22000</v>
      </c>
      <c r="E87" s="24">
        <f>+'[1]25''02월'!Q91</f>
        <v>15</v>
      </c>
      <c r="F87" s="92">
        <f t="shared" si="10"/>
        <v>330000</v>
      </c>
      <c r="G87" s="26"/>
      <c r="H87" s="27"/>
      <c r="I87" s="28">
        <f t="shared" si="11"/>
        <v>0</v>
      </c>
      <c r="J87" s="96"/>
      <c r="K87" s="30"/>
      <c r="L87" s="105">
        <f t="shared" si="12"/>
        <v>0</v>
      </c>
      <c r="M87" s="26">
        <f t="shared" si="9"/>
        <v>0</v>
      </c>
      <c r="N87" s="98"/>
      <c r="O87" s="28">
        <f t="shared" si="13"/>
        <v>0</v>
      </c>
      <c r="P87" s="33">
        <f t="shared" si="14"/>
        <v>22000</v>
      </c>
      <c r="Q87" s="34">
        <f t="shared" si="15"/>
        <v>15</v>
      </c>
      <c r="R87" s="35">
        <f t="shared" si="16"/>
        <v>330000</v>
      </c>
      <c r="S87" s="36"/>
      <c r="T87" s="37"/>
    </row>
    <row r="88" spans="1:20" x14ac:dyDescent="0.25">
      <c r="A88" s="121"/>
      <c r="B88" s="122"/>
      <c r="C88" s="103" t="s">
        <v>98</v>
      </c>
      <c r="D88" s="62">
        <f>+'[1]25''02월'!P92</f>
        <v>14850</v>
      </c>
      <c r="E88" s="24">
        <f>+'[1]25''02월'!Q92</f>
        <v>29</v>
      </c>
      <c r="F88" s="92">
        <f t="shared" si="10"/>
        <v>430650</v>
      </c>
      <c r="G88" s="26"/>
      <c r="H88" s="27"/>
      <c r="I88" s="28">
        <f t="shared" si="11"/>
        <v>0</v>
      </c>
      <c r="J88" s="96"/>
      <c r="K88" s="30"/>
      <c r="L88" s="105">
        <f t="shared" si="12"/>
        <v>0</v>
      </c>
      <c r="M88" s="26">
        <f t="shared" si="9"/>
        <v>0</v>
      </c>
      <c r="N88" s="98"/>
      <c r="O88" s="28">
        <f t="shared" si="13"/>
        <v>0</v>
      </c>
      <c r="P88" s="33">
        <f t="shared" si="14"/>
        <v>14850</v>
      </c>
      <c r="Q88" s="34">
        <f t="shared" si="15"/>
        <v>29</v>
      </c>
      <c r="R88" s="35">
        <f t="shared" si="16"/>
        <v>430650</v>
      </c>
      <c r="S88" s="36"/>
      <c r="T88" s="37"/>
    </row>
    <row r="89" spans="1:20" x14ac:dyDescent="0.25">
      <c r="A89" s="121"/>
      <c r="B89" s="122"/>
      <c r="C89" s="103" t="s">
        <v>99</v>
      </c>
      <c r="D89" s="62">
        <f>+'[1]25''02월'!P93</f>
        <v>29333</v>
      </c>
      <c r="E89" s="24">
        <f>+'[1]25''02월'!Q93</f>
        <v>23</v>
      </c>
      <c r="F89" s="92">
        <f t="shared" si="10"/>
        <v>674659</v>
      </c>
      <c r="G89" s="123"/>
      <c r="H89" s="124"/>
      <c r="I89" s="28">
        <f t="shared" si="11"/>
        <v>0</v>
      </c>
      <c r="J89" s="96"/>
      <c r="K89" s="30"/>
      <c r="L89" s="132">
        <f t="shared" si="12"/>
        <v>0</v>
      </c>
      <c r="M89" s="123">
        <f t="shared" si="9"/>
        <v>0</v>
      </c>
      <c r="N89" s="126"/>
      <c r="O89" s="125">
        <f t="shared" si="13"/>
        <v>0</v>
      </c>
      <c r="P89" s="33">
        <f t="shared" si="14"/>
        <v>29333</v>
      </c>
      <c r="Q89" s="34">
        <f t="shared" si="15"/>
        <v>23</v>
      </c>
      <c r="R89" s="35">
        <f t="shared" si="16"/>
        <v>674659</v>
      </c>
      <c r="S89" s="36"/>
      <c r="T89" s="37"/>
    </row>
    <row r="90" spans="1:20" x14ac:dyDescent="0.25">
      <c r="A90" s="121"/>
      <c r="B90" s="122"/>
      <c r="C90" s="39" t="s">
        <v>100</v>
      </c>
      <c r="D90" s="62">
        <f>+'[1]25''02월'!P94</f>
        <v>75000</v>
      </c>
      <c r="E90" s="24">
        <f>+'[1]25''02월'!Q94</f>
        <v>1</v>
      </c>
      <c r="F90" s="92">
        <f t="shared" si="10"/>
        <v>75000</v>
      </c>
      <c r="G90" s="26"/>
      <c r="H90" s="27"/>
      <c r="I90" s="28">
        <f t="shared" si="11"/>
        <v>0</v>
      </c>
      <c r="J90" s="96"/>
      <c r="K90" s="30"/>
      <c r="L90" s="105">
        <f t="shared" si="12"/>
        <v>0</v>
      </c>
      <c r="M90" s="26">
        <f t="shared" si="9"/>
        <v>0</v>
      </c>
      <c r="N90" s="98"/>
      <c r="O90" s="28">
        <f t="shared" si="13"/>
        <v>0</v>
      </c>
      <c r="P90" s="33">
        <f t="shared" si="14"/>
        <v>75000</v>
      </c>
      <c r="Q90" s="34">
        <f t="shared" si="15"/>
        <v>1</v>
      </c>
      <c r="R90" s="35">
        <f t="shared" si="16"/>
        <v>75000</v>
      </c>
      <c r="S90" s="36"/>
      <c r="T90" s="37"/>
    </row>
    <row r="91" spans="1:20" x14ac:dyDescent="0.25">
      <c r="A91" s="121"/>
      <c r="B91" s="122"/>
      <c r="C91" s="39" t="s">
        <v>101</v>
      </c>
      <c r="D91" s="62">
        <f>+'[1]25''02월'!P95</f>
        <v>75000</v>
      </c>
      <c r="E91" s="24">
        <f>+'[1]25''02월'!Q95</f>
        <v>0</v>
      </c>
      <c r="F91" s="92">
        <f t="shared" si="10"/>
        <v>0</v>
      </c>
      <c r="G91" s="26"/>
      <c r="H91" s="27"/>
      <c r="I91" s="28">
        <f t="shared" si="11"/>
        <v>0</v>
      </c>
      <c r="J91" s="96"/>
      <c r="K91" s="30"/>
      <c r="L91" s="105">
        <f t="shared" si="12"/>
        <v>0</v>
      </c>
      <c r="M91" s="26">
        <f t="shared" si="9"/>
        <v>0</v>
      </c>
      <c r="N91" s="98"/>
      <c r="O91" s="28">
        <f t="shared" si="13"/>
        <v>0</v>
      </c>
      <c r="P91" s="33">
        <f t="shared" si="14"/>
        <v>75000</v>
      </c>
      <c r="Q91" s="34">
        <f t="shared" si="15"/>
        <v>0</v>
      </c>
      <c r="R91" s="35">
        <f t="shared" si="16"/>
        <v>0</v>
      </c>
      <c r="S91" s="36"/>
      <c r="T91" s="37"/>
    </row>
    <row r="92" spans="1:20" x14ac:dyDescent="0.25">
      <c r="A92" s="121"/>
      <c r="B92" s="122"/>
      <c r="C92" s="39" t="s">
        <v>102</v>
      </c>
      <c r="D92" s="62">
        <f>+'[1]25''02월'!P96</f>
        <v>0</v>
      </c>
      <c r="E92" s="24">
        <f>+'[1]25''02월'!Q96</f>
        <v>0</v>
      </c>
      <c r="F92" s="92">
        <f t="shared" si="10"/>
        <v>0</v>
      </c>
      <c r="G92" s="26"/>
      <c r="H92" s="27"/>
      <c r="I92" s="28">
        <f t="shared" si="11"/>
        <v>0</v>
      </c>
      <c r="J92" s="96"/>
      <c r="K92" s="30"/>
      <c r="L92" s="105"/>
      <c r="M92" s="26">
        <f t="shared" si="9"/>
        <v>0</v>
      </c>
      <c r="N92" s="98"/>
      <c r="O92" s="28"/>
      <c r="P92" s="33">
        <f t="shared" si="14"/>
        <v>0</v>
      </c>
      <c r="Q92" s="34">
        <f t="shared" si="15"/>
        <v>0</v>
      </c>
      <c r="R92" s="35">
        <f t="shared" si="16"/>
        <v>0</v>
      </c>
      <c r="S92" s="36"/>
      <c r="T92" s="37"/>
    </row>
    <row r="93" spans="1:20" x14ac:dyDescent="0.25">
      <c r="A93" s="121"/>
      <c r="B93" s="122"/>
      <c r="C93" s="39" t="s">
        <v>103</v>
      </c>
      <c r="D93" s="62">
        <f>+'[1]25''02월'!P97</f>
        <v>44000</v>
      </c>
      <c r="E93" s="24">
        <f>+'[1]25''02월'!Q97</f>
        <v>1</v>
      </c>
      <c r="F93" s="92">
        <f t="shared" si="10"/>
        <v>44000</v>
      </c>
      <c r="G93" s="26"/>
      <c r="H93" s="27"/>
      <c r="I93" s="28">
        <f t="shared" si="11"/>
        <v>0</v>
      </c>
      <c r="J93" s="96"/>
      <c r="K93" s="30"/>
      <c r="L93" s="105">
        <f t="shared" si="12"/>
        <v>0</v>
      </c>
      <c r="M93" s="26">
        <f t="shared" si="9"/>
        <v>0</v>
      </c>
      <c r="N93" s="98"/>
      <c r="O93" s="28">
        <f t="shared" si="13"/>
        <v>0</v>
      </c>
      <c r="P93" s="33">
        <f t="shared" si="14"/>
        <v>44000</v>
      </c>
      <c r="Q93" s="34">
        <f t="shared" si="15"/>
        <v>1</v>
      </c>
      <c r="R93" s="35">
        <f t="shared" si="16"/>
        <v>44000</v>
      </c>
      <c r="S93" s="36"/>
      <c r="T93" s="37"/>
    </row>
    <row r="94" spans="1:20" x14ac:dyDescent="0.25">
      <c r="A94" s="121"/>
      <c r="B94" s="122"/>
      <c r="C94" s="39" t="s">
        <v>104</v>
      </c>
      <c r="D94" s="62">
        <f>+'[1]25''02월'!P98</f>
        <v>44000</v>
      </c>
      <c r="E94" s="24">
        <f>+'[1]25''02월'!Q98</f>
        <v>1</v>
      </c>
      <c r="F94" s="92">
        <f t="shared" si="10"/>
        <v>44000</v>
      </c>
      <c r="G94" s="26"/>
      <c r="H94" s="27"/>
      <c r="I94" s="28">
        <f t="shared" si="11"/>
        <v>0</v>
      </c>
      <c r="J94" s="96"/>
      <c r="K94" s="30"/>
      <c r="L94" s="105">
        <f t="shared" si="12"/>
        <v>0</v>
      </c>
      <c r="M94" s="26">
        <f t="shared" si="9"/>
        <v>0</v>
      </c>
      <c r="N94" s="98"/>
      <c r="O94" s="28">
        <f t="shared" si="13"/>
        <v>0</v>
      </c>
      <c r="P94" s="33">
        <f t="shared" si="14"/>
        <v>44000</v>
      </c>
      <c r="Q94" s="34">
        <f t="shared" si="15"/>
        <v>1</v>
      </c>
      <c r="R94" s="35">
        <f t="shared" si="16"/>
        <v>44000</v>
      </c>
      <c r="S94" s="36"/>
      <c r="T94" s="37"/>
    </row>
    <row r="95" spans="1:20" x14ac:dyDescent="0.25">
      <c r="A95" s="121"/>
      <c r="B95" s="122"/>
      <c r="C95" s="39" t="s">
        <v>105</v>
      </c>
      <c r="D95" s="62">
        <f>+'[1]25''02월'!P99</f>
        <v>44000</v>
      </c>
      <c r="E95" s="24">
        <f>+'[1]25''02월'!Q99</f>
        <v>0</v>
      </c>
      <c r="F95" s="92">
        <f t="shared" si="10"/>
        <v>0</v>
      </c>
      <c r="G95" s="26"/>
      <c r="H95" s="27"/>
      <c r="I95" s="28">
        <f t="shared" si="11"/>
        <v>0</v>
      </c>
      <c r="J95" s="96"/>
      <c r="K95" s="30"/>
      <c r="L95" s="105">
        <f t="shared" si="12"/>
        <v>0</v>
      </c>
      <c r="M95" s="26">
        <f t="shared" si="9"/>
        <v>0</v>
      </c>
      <c r="N95" s="98"/>
      <c r="O95" s="28">
        <f t="shared" si="13"/>
        <v>0</v>
      </c>
      <c r="P95" s="33">
        <f t="shared" si="14"/>
        <v>44000</v>
      </c>
      <c r="Q95" s="34">
        <f t="shared" si="15"/>
        <v>0</v>
      </c>
      <c r="R95" s="35">
        <f t="shared" si="16"/>
        <v>0</v>
      </c>
      <c r="S95" s="36"/>
      <c r="T95" s="37"/>
    </row>
    <row r="96" spans="1:20" x14ac:dyDescent="0.25">
      <c r="A96" s="121"/>
      <c r="B96" s="122"/>
      <c r="C96" s="39" t="s">
        <v>106</v>
      </c>
      <c r="D96" s="62">
        <f>+'[1]25''02월'!P100</f>
        <v>44000</v>
      </c>
      <c r="E96" s="24">
        <f>+'[1]25''02월'!Q100</f>
        <v>0</v>
      </c>
      <c r="F96" s="92">
        <f t="shared" si="10"/>
        <v>0</v>
      </c>
      <c r="G96" s="26"/>
      <c r="H96" s="27"/>
      <c r="I96" s="28">
        <f t="shared" si="11"/>
        <v>0</v>
      </c>
      <c r="J96" s="96"/>
      <c r="K96" s="30"/>
      <c r="L96" s="105">
        <f t="shared" si="12"/>
        <v>0</v>
      </c>
      <c r="M96" s="26">
        <f t="shared" si="9"/>
        <v>0</v>
      </c>
      <c r="N96" s="98"/>
      <c r="O96" s="28">
        <f t="shared" si="13"/>
        <v>0</v>
      </c>
      <c r="P96" s="33">
        <f t="shared" si="14"/>
        <v>44000</v>
      </c>
      <c r="Q96" s="34">
        <f t="shared" si="15"/>
        <v>0</v>
      </c>
      <c r="R96" s="35">
        <f t="shared" si="16"/>
        <v>0</v>
      </c>
      <c r="S96" s="36"/>
      <c r="T96" s="37"/>
    </row>
    <row r="97" spans="1:20" x14ac:dyDescent="0.25">
      <c r="A97" s="121"/>
      <c r="B97" s="122"/>
      <c r="C97" s="103" t="s">
        <v>107</v>
      </c>
      <c r="D97" s="62">
        <f>+'[1]25''02월'!P101</f>
        <v>18700</v>
      </c>
      <c r="E97" s="24">
        <f>+'[1]25''02월'!Q101</f>
        <v>0</v>
      </c>
      <c r="F97" s="92">
        <f t="shared" si="10"/>
        <v>0</v>
      </c>
      <c r="G97" s="123"/>
      <c r="H97" s="124"/>
      <c r="I97" s="28">
        <f t="shared" si="11"/>
        <v>0</v>
      </c>
      <c r="J97" s="96"/>
      <c r="K97" s="30"/>
      <c r="L97" s="105">
        <f t="shared" si="12"/>
        <v>0</v>
      </c>
      <c r="M97" s="123">
        <f t="shared" si="9"/>
        <v>0</v>
      </c>
      <c r="N97" s="126"/>
      <c r="O97" s="125">
        <f t="shared" si="13"/>
        <v>0</v>
      </c>
      <c r="P97" s="33">
        <f t="shared" si="14"/>
        <v>18700</v>
      </c>
      <c r="Q97" s="34">
        <f t="shared" si="15"/>
        <v>0</v>
      </c>
      <c r="R97" s="35">
        <f t="shared" si="16"/>
        <v>0</v>
      </c>
      <c r="S97" s="36"/>
      <c r="T97" s="37"/>
    </row>
    <row r="98" spans="1:20" x14ac:dyDescent="0.25">
      <c r="A98" s="121"/>
      <c r="B98" s="122"/>
      <c r="C98" s="39" t="s">
        <v>108</v>
      </c>
      <c r="D98" s="62">
        <f>+'[1]25''02월'!P102</f>
        <v>73333</v>
      </c>
      <c r="E98" s="24">
        <f>+'[1]25''02월'!Q102</f>
        <v>3</v>
      </c>
      <c r="F98" s="92">
        <f t="shared" si="10"/>
        <v>219999</v>
      </c>
      <c r="G98" s="26"/>
      <c r="H98" s="27"/>
      <c r="I98" s="28">
        <f t="shared" si="11"/>
        <v>0</v>
      </c>
      <c r="J98" s="96"/>
      <c r="K98" s="30"/>
      <c r="L98" s="105">
        <f t="shared" si="12"/>
        <v>0</v>
      </c>
      <c r="M98" s="26">
        <f t="shared" si="9"/>
        <v>0</v>
      </c>
      <c r="N98" s="98"/>
      <c r="O98" s="28">
        <f t="shared" si="13"/>
        <v>0</v>
      </c>
      <c r="P98" s="33">
        <f t="shared" si="14"/>
        <v>73333</v>
      </c>
      <c r="Q98" s="34">
        <f t="shared" si="15"/>
        <v>3</v>
      </c>
      <c r="R98" s="35">
        <f t="shared" si="16"/>
        <v>219999</v>
      </c>
      <c r="S98" s="36"/>
      <c r="T98" s="37"/>
    </row>
    <row r="99" spans="1:20" x14ac:dyDescent="0.25">
      <c r="A99" s="121"/>
      <c r="B99" s="122"/>
      <c r="C99" s="39" t="s">
        <v>109</v>
      </c>
      <c r="D99" s="62">
        <f>+'[1]25''02월'!P103</f>
        <v>27500</v>
      </c>
      <c r="E99" s="24">
        <f>+'[1]25''02월'!Q103</f>
        <v>2</v>
      </c>
      <c r="F99" s="92">
        <f t="shared" si="10"/>
        <v>55000</v>
      </c>
      <c r="G99" s="26"/>
      <c r="H99" s="27"/>
      <c r="I99" s="28">
        <f t="shared" si="11"/>
        <v>0</v>
      </c>
      <c r="J99" s="96"/>
      <c r="K99" s="30"/>
      <c r="L99" s="105">
        <f t="shared" si="12"/>
        <v>0</v>
      </c>
      <c r="M99" s="26">
        <f t="shared" si="9"/>
        <v>0</v>
      </c>
      <c r="N99" s="98"/>
      <c r="O99" s="28">
        <f t="shared" si="13"/>
        <v>0</v>
      </c>
      <c r="P99" s="33">
        <f t="shared" si="14"/>
        <v>27500</v>
      </c>
      <c r="Q99" s="34">
        <f t="shared" si="15"/>
        <v>2</v>
      </c>
      <c r="R99" s="35">
        <f t="shared" si="16"/>
        <v>55000</v>
      </c>
      <c r="S99" s="36"/>
      <c r="T99" s="37"/>
    </row>
    <row r="100" spans="1:20" x14ac:dyDescent="0.25">
      <c r="A100" s="121"/>
      <c r="B100" s="122"/>
      <c r="C100" s="39" t="s">
        <v>110</v>
      </c>
      <c r="D100" s="62">
        <f>+'[1]25''02월'!P104</f>
        <v>75200</v>
      </c>
      <c r="E100" s="24">
        <f>+'[1]25''02월'!Q104</f>
        <v>1</v>
      </c>
      <c r="F100" s="92">
        <f t="shared" si="10"/>
        <v>75200</v>
      </c>
      <c r="G100" s="26"/>
      <c r="H100" s="27"/>
      <c r="I100" s="28">
        <f t="shared" si="11"/>
        <v>0</v>
      </c>
      <c r="J100" s="96"/>
      <c r="K100" s="30"/>
      <c r="L100" s="105">
        <f t="shared" si="12"/>
        <v>0</v>
      </c>
      <c r="M100" s="26">
        <f t="shared" si="9"/>
        <v>0</v>
      </c>
      <c r="N100" s="98"/>
      <c r="O100" s="28">
        <f t="shared" si="13"/>
        <v>0</v>
      </c>
      <c r="P100" s="33">
        <f t="shared" si="14"/>
        <v>75200</v>
      </c>
      <c r="Q100" s="34">
        <f t="shared" si="15"/>
        <v>1</v>
      </c>
      <c r="R100" s="35">
        <f t="shared" si="16"/>
        <v>75200</v>
      </c>
      <c r="S100" s="36"/>
      <c r="T100" s="37"/>
    </row>
    <row r="101" spans="1:20" x14ac:dyDescent="0.3">
      <c r="A101" s="121"/>
      <c r="B101" s="122"/>
      <c r="C101" s="181" t="s">
        <v>111</v>
      </c>
      <c r="D101" s="62">
        <f>+'[1]25''02월'!P105</f>
        <v>8500</v>
      </c>
      <c r="E101" s="24">
        <f>+'[1]25''02월'!Q105</f>
        <v>84</v>
      </c>
      <c r="F101" s="92">
        <f t="shared" si="10"/>
        <v>714000</v>
      </c>
      <c r="G101" s="26"/>
      <c r="H101" s="27"/>
      <c r="I101" s="28">
        <f t="shared" si="11"/>
        <v>0</v>
      </c>
      <c r="J101" s="96"/>
      <c r="K101" s="30"/>
      <c r="L101" s="105">
        <f t="shared" si="12"/>
        <v>0</v>
      </c>
      <c r="M101" s="26">
        <f t="shared" si="9"/>
        <v>0</v>
      </c>
      <c r="N101" s="98"/>
      <c r="O101" s="28">
        <f t="shared" si="13"/>
        <v>0</v>
      </c>
      <c r="P101" s="33">
        <f t="shared" si="14"/>
        <v>8500</v>
      </c>
      <c r="Q101" s="34">
        <f t="shared" si="15"/>
        <v>84</v>
      </c>
      <c r="R101" s="35">
        <f t="shared" si="16"/>
        <v>714000</v>
      </c>
      <c r="S101" s="36"/>
      <c r="T101" s="37"/>
    </row>
    <row r="102" spans="1:20" x14ac:dyDescent="0.25">
      <c r="A102" s="121"/>
      <c r="B102" s="122"/>
      <c r="C102" s="39" t="s">
        <v>112</v>
      </c>
      <c r="D102" s="62">
        <f>+'[1]25''02월'!P106</f>
        <v>0</v>
      </c>
      <c r="E102" s="24">
        <f>+'[1]25''02월'!Q106</f>
        <v>2</v>
      </c>
      <c r="F102" s="92">
        <f t="shared" si="10"/>
        <v>0</v>
      </c>
      <c r="G102" s="26"/>
      <c r="H102" s="27"/>
      <c r="I102" s="28">
        <f t="shared" si="11"/>
        <v>0</v>
      </c>
      <c r="J102" s="96"/>
      <c r="K102" s="30"/>
      <c r="L102" s="105">
        <f t="shared" si="12"/>
        <v>0</v>
      </c>
      <c r="M102" s="26">
        <f t="shared" si="9"/>
        <v>0</v>
      </c>
      <c r="N102" s="98"/>
      <c r="O102" s="28">
        <f t="shared" si="13"/>
        <v>0</v>
      </c>
      <c r="P102" s="33">
        <f t="shared" si="14"/>
        <v>0</v>
      </c>
      <c r="Q102" s="34">
        <f t="shared" si="15"/>
        <v>2</v>
      </c>
      <c r="R102" s="35">
        <f t="shared" si="16"/>
        <v>0</v>
      </c>
      <c r="S102" s="36"/>
      <c r="T102" s="37"/>
    </row>
    <row r="103" spans="1:20" x14ac:dyDescent="0.3">
      <c r="A103" s="121"/>
      <c r="B103" s="122"/>
      <c r="C103" s="188" t="s">
        <v>113</v>
      </c>
      <c r="D103" s="62">
        <f>+'[1]25''02월'!P107</f>
        <v>32857.142800000001</v>
      </c>
      <c r="E103" s="24">
        <f>+'[1]25''02월'!Q107</f>
        <v>6</v>
      </c>
      <c r="F103" s="92">
        <f t="shared" si="10"/>
        <v>197142.85680000001</v>
      </c>
      <c r="G103" s="26"/>
      <c r="H103" s="27"/>
      <c r="I103" s="28">
        <f t="shared" si="11"/>
        <v>0</v>
      </c>
      <c r="J103" s="96"/>
      <c r="K103" s="30"/>
      <c r="L103" s="105">
        <f t="shared" si="12"/>
        <v>0</v>
      </c>
      <c r="M103" s="26"/>
      <c r="N103" s="98"/>
      <c r="O103" s="28"/>
      <c r="P103" s="33">
        <f t="shared" si="14"/>
        <v>32857.142800000001</v>
      </c>
      <c r="Q103" s="34">
        <f t="shared" si="15"/>
        <v>6</v>
      </c>
      <c r="R103" s="35">
        <f t="shared" si="16"/>
        <v>197142.85680000001</v>
      </c>
      <c r="S103" s="36"/>
      <c r="T103" s="37"/>
    </row>
    <row r="104" spans="1:20" x14ac:dyDescent="0.3">
      <c r="A104" s="121"/>
      <c r="B104" s="122"/>
      <c r="C104" s="181" t="s">
        <v>114</v>
      </c>
      <c r="D104" s="62">
        <f>+'[1]25''02월'!P108</f>
        <v>30000</v>
      </c>
      <c r="E104" s="24">
        <f>+'[1]25''02월'!Q108</f>
        <v>3</v>
      </c>
      <c r="F104" s="92">
        <f t="shared" si="10"/>
        <v>90000</v>
      </c>
      <c r="G104" s="26"/>
      <c r="H104" s="27"/>
      <c r="I104" s="28">
        <f t="shared" si="11"/>
        <v>0</v>
      </c>
      <c r="J104" s="96"/>
      <c r="K104" s="30"/>
      <c r="L104" s="105">
        <f t="shared" si="12"/>
        <v>0</v>
      </c>
      <c r="M104" s="26">
        <f t="shared" si="9"/>
        <v>0</v>
      </c>
      <c r="N104" s="98"/>
      <c r="O104" s="28">
        <f t="shared" si="13"/>
        <v>0</v>
      </c>
      <c r="P104" s="33">
        <f t="shared" si="14"/>
        <v>30000</v>
      </c>
      <c r="Q104" s="34">
        <f t="shared" si="15"/>
        <v>3</v>
      </c>
      <c r="R104" s="35">
        <f t="shared" si="16"/>
        <v>90000</v>
      </c>
      <c r="S104" s="36"/>
      <c r="T104" s="37"/>
    </row>
    <row r="105" spans="1:20" x14ac:dyDescent="0.25">
      <c r="A105" s="121"/>
      <c r="B105" s="122"/>
      <c r="C105" s="39" t="s">
        <v>115</v>
      </c>
      <c r="D105" s="62">
        <f>+'[1]25''02월'!P109</f>
        <v>53600</v>
      </c>
      <c r="E105" s="24">
        <f>+'[1]25''02월'!Q109</f>
        <v>0</v>
      </c>
      <c r="F105" s="92">
        <f t="shared" si="10"/>
        <v>0</v>
      </c>
      <c r="G105" s="26"/>
      <c r="H105" s="27"/>
      <c r="I105" s="28">
        <f t="shared" si="11"/>
        <v>0</v>
      </c>
      <c r="J105" s="96"/>
      <c r="K105" s="30"/>
      <c r="L105" s="105">
        <f t="shared" si="12"/>
        <v>0</v>
      </c>
      <c r="M105" s="26">
        <f t="shared" si="9"/>
        <v>0</v>
      </c>
      <c r="N105" s="98"/>
      <c r="O105" s="28">
        <f t="shared" si="13"/>
        <v>0</v>
      </c>
      <c r="P105" s="33">
        <f t="shared" si="14"/>
        <v>53600</v>
      </c>
      <c r="Q105" s="34">
        <f t="shared" si="15"/>
        <v>0</v>
      </c>
      <c r="R105" s="35">
        <f t="shared" si="16"/>
        <v>0</v>
      </c>
      <c r="S105" s="36"/>
      <c r="T105" s="37"/>
    </row>
    <row r="106" spans="1:20" x14ac:dyDescent="0.25">
      <c r="A106" s="121"/>
      <c r="B106" s="122"/>
      <c r="C106" s="39" t="s">
        <v>116</v>
      </c>
      <c r="D106" s="62">
        <f>+'[1]25''02월'!P110</f>
        <v>2500</v>
      </c>
      <c r="E106" s="24">
        <f>+'[1]25''02월'!Q110</f>
        <v>10</v>
      </c>
      <c r="F106" s="92">
        <f t="shared" si="10"/>
        <v>25000</v>
      </c>
      <c r="G106" s="26"/>
      <c r="H106" s="27"/>
      <c r="I106" s="28">
        <f t="shared" si="11"/>
        <v>0</v>
      </c>
      <c r="J106" s="96"/>
      <c r="K106" s="30"/>
      <c r="L106" s="105">
        <f t="shared" si="12"/>
        <v>0</v>
      </c>
      <c r="M106" s="26">
        <f t="shared" si="9"/>
        <v>0</v>
      </c>
      <c r="N106" s="98"/>
      <c r="O106" s="28">
        <f t="shared" si="13"/>
        <v>0</v>
      </c>
      <c r="P106" s="33">
        <f t="shared" si="14"/>
        <v>2500</v>
      </c>
      <c r="Q106" s="34">
        <f t="shared" si="15"/>
        <v>10</v>
      </c>
      <c r="R106" s="35">
        <f t="shared" si="16"/>
        <v>25000</v>
      </c>
      <c r="S106" s="36"/>
      <c r="T106" s="37"/>
    </row>
    <row r="107" spans="1:20" x14ac:dyDescent="0.25">
      <c r="A107" s="121"/>
      <c r="B107" s="122"/>
      <c r="C107" s="39" t="s">
        <v>117</v>
      </c>
      <c r="D107" s="62">
        <f>+'[1]25''02월'!P111</f>
        <v>0</v>
      </c>
      <c r="E107" s="24">
        <f>+'[1]25''02월'!Q111</f>
        <v>0</v>
      </c>
      <c r="F107" s="92">
        <f t="shared" si="10"/>
        <v>0</v>
      </c>
      <c r="G107" s="26"/>
      <c r="H107" s="27"/>
      <c r="I107" s="28">
        <f t="shared" si="11"/>
        <v>0</v>
      </c>
      <c r="J107" s="96"/>
      <c r="K107" s="30"/>
      <c r="L107" s="105">
        <f t="shared" si="12"/>
        <v>0</v>
      </c>
      <c r="M107" s="26">
        <f t="shared" si="9"/>
        <v>0</v>
      </c>
      <c r="N107" s="98"/>
      <c r="O107" s="28">
        <f t="shared" si="13"/>
        <v>0</v>
      </c>
      <c r="P107" s="33">
        <f t="shared" si="14"/>
        <v>0</v>
      </c>
      <c r="Q107" s="34">
        <f t="shared" si="15"/>
        <v>0</v>
      </c>
      <c r="R107" s="35">
        <f t="shared" si="16"/>
        <v>0</v>
      </c>
      <c r="S107" s="36"/>
      <c r="T107" s="37"/>
    </row>
    <row r="108" spans="1:20" x14ac:dyDescent="0.25">
      <c r="A108" s="121"/>
      <c r="B108" s="122"/>
      <c r="C108" s="39" t="s">
        <v>118</v>
      </c>
      <c r="D108" s="62">
        <f>+'[1]25''02월'!P112</f>
        <v>0</v>
      </c>
      <c r="E108" s="24">
        <f>+'[1]25''02월'!Q112</f>
        <v>0</v>
      </c>
      <c r="F108" s="92">
        <f t="shared" si="10"/>
        <v>0</v>
      </c>
      <c r="G108" s="26"/>
      <c r="H108" s="27"/>
      <c r="I108" s="28">
        <f t="shared" si="11"/>
        <v>0</v>
      </c>
      <c r="J108" s="96"/>
      <c r="K108" s="30"/>
      <c r="L108" s="105">
        <f t="shared" si="12"/>
        <v>0</v>
      </c>
      <c r="M108" s="26">
        <f t="shared" si="9"/>
        <v>0</v>
      </c>
      <c r="N108" s="98"/>
      <c r="O108" s="28">
        <f t="shared" si="13"/>
        <v>0</v>
      </c>
      <c r="P108" s="33">
        <f t="shared" si="14"/>
        <v>0</v>
      </c>
      <c r="Q108" s="34">
        <f t="shared" si="15"/>
        <v>0</v>
      </c>
      <c r="R108" s="35">
        <f t="shared" si="16"/>
        <v>0</v>
      </c>
      <c r="S108" s="36"/>
      <c r="T108" s="37"/>
    </row>
    <row r="109" spans="1:20" x14ac:dyDescent="0.25">
      <c r="A109" s="121"/>
      <c r="B109" s="122"/>
      <c r="C109" s="39" t="s">
        <v>119</v>
      </c>
      <c r="D109" s="62">
        <f>+'[1]25''02월'!P113</f>
        <v>0</v>
      </c>
      <c r="E109" s="24">
        <f>+'[1]25''02월'!Q113</f>
        <v>0</v>
      </c>
      <c r="F109" s="92">
        <f t="shared" si="10"/>
        <v>0</v>
      </c>
      <c r="G109" s="123"/>
      <c r="H109" s="124"/>
      <c r="I109" s="28">
        <f t="shared" si="11"/>
        <v>0</v>
      </c>
      <c r="J109" s="96"/>
      <c r="K109" s="30"/>
      <c r="L109" s="105">
        <f t="shared" si="12"/>
        <v>0</v>
      </c>
      <c r="M109" s="123">
        <f t="shared" si="9"/>
        <v>0</v>
      </c>
      <c r="N109" s="126"/>
      <c r="O109" s="125">
        <f t="shared" si="13"/>
        <v>0</v>
      </c>
      <c r="P109" s="33">
        <f t="shared" si="14"/>
        <v>0</v>
      </c>
      <c r="Q109" s="34">
        <f t="shared" si="15"/>
        <v>0</v>
      </c>
      <c r="R109" s="35">
        <f t="shared" si="16"/>
        <v>0</v>
      </c>
      <c r="S109" s="36"/>
      <c r="T109" s="37"/>
    </row>
    <row r="110" spans="1:20" x14ac:dyDescent="0.3">
      <c r="A110" s="121"/>
      <c r="B110" s="122"/>
      <c r="C110" s="181" t="s">
        <v>120</v>
      </c>
      <c r="D110" s="62">
        <f>+'[1]25''02월'!P114</f>
        <v>2904</v>
      </c>
      <c r="E110" s="24">
        <f>+'[1]25''02월'!Q114</f>
        <v>37.5</v>
      </c>
      <c r="F110" s="92">
        <f t="shared" si="10"/>
        <v>108900</v>
      </c>
      <c r="G110" s="26"/>
      <c r="H110" s="27"/>
      <c r="I110" s="28">
        <f t="shared" si="11"/>
        <v>0</v>
      </c>
      <c r="J110" s="96"/>
      <c r="K110" s="30"/>
      <c r="L110" s="105">
        <f t="shared" si="12"/>
        <v>0</v>
      </c>
      <c r="M110" s="26">
        <f t="shared" si="9"/>
        <v>0</v>
      </c>
      <c r="N110" s="98"/>
      <c r="O110" s="28"/>
      <c r="P110" s="33">
        <f t="shared" si="14"/>
        <v>2904</v>
      </c>
      <c r="Q110" s="34">
        <f t="shared" si="15"/>
        <v>37.5</v>
      </c>
      <c r="R110" s="35">
        <f t="shared" si="16"/>
        <v>108900</v>
      </c>
      <c r="S110" s="36"/>
      <c r="T110" s="37"/>
    </row>
    <row r="111" spans="1:20" x14ac:dyDescent="0.3">
      <c r="A111" s="121"/>
      <c r="B111" s="122"/>
      <c r="C111" s="181" t="s">
        <v>121</v>
      </c>
      <c r="D111" s="62">
        <f>+'[1]25''02월'!P115</f>
        <v>9000</v>
      </c>
      <c r="E111" s="24">
        <f>+'[1]25''02월'!Q115</f>
        <v>28</v>
      </c>
      <c r="F111" s="92">
        <f t="shared" si="10"/>
        <v>252000</v>
      </c>
      <c r="G111" s="26"/>
      <c r="H111" s="27"/>
      <c r="I111" s="28">
        <f t="shared" si="11"/>
        <v>0</v>
      </c>
      <c r="J111" s="96"/>
      <c r="K111" s="30"/>
      <c r="L111" s="105">
        <f t="shared" si="12"/>
        <v>0</v>
      </c>
      <c r="M111" s="26"/>
      <c r="N111" s="98"/>
      <c r="O111" s="28"/>
      <c r="P111" s="33">
        <f t="shared" si="14"/>
        <v>9000</v>
      </c>
      <c r="Q111" s="34">
        <f t="shared" si="15"/>
        <v>28</v>
      </c>
      <c r="R111" s="35">
        <f t="shared" si="16"/>
        <v>252000</v>
      </c>
      <c r="S111" s="36"/>
      <c r="T111" s="37"/>
    </row>
    <row r="112" spans="1:20" x14ac:dyDescent="0.3">
      <c r="A112" s="121"/>
      <c r="B112" s="122"/>
      <c r="C112" s="181" t="s">
        <v>122</v>
      </c>
      <c r="D112" s="62">
        <f>+'[1]25''02월'!P116</f>
        <v>9000</v>
      </c>
      <c r="E112" s="24">
        <f>+'[1]25''02월'!Q116</f>
        <v>27</v>
      </c>
      <c r="F112" s="92">
        <f t="shared" si="10"/>
        <v>243000</v>
      </c>
      <c r="G112" s="26"/>
      <c r="H112" s="27"/>
      <c r="I112" s="28">
        <f t="shared" si="11"/>
        <v>0</v>
      </c>
      <c r="J112" s="96"/>
      <c r="K112" s="30"/>
      <c r="L112" s="105">
        <f t="shared" si="12"/>
        <v>0</v>
      </c>
      <c r="M112" s="26"/>
      <c r="N112" s="98"/>
      <c r="O112" s="28"/>
      <c r="P112" s="33">
        <f t="shared" si="14"/>
        <v>9000</v>
      </c>
      <c r="Q112" s="34">
        <f t="shared" si="15"/>
        <v>27</v>
      </c>
      <c r="R112" s="35">
        <f t="shared" si="16"/>
        <v>243000</v>
      </c>
      <c r="S112" s="36"/>
      <c r="T112" s="37"/>
    </row>
    <row r="113" spans="1:20" x14ac:dyDescent="0.25">
      <c r="A113" s="121"/>
      <c r="B113" s="122"/>
      <c r="C113" s="129" t="s">
        <v>123</v>
      </c>
      <c r="D113" s="62">
        <f>+'[1]25''02월'!P117</f>
        <v>1000</v>
      </c>
      <c r="E113" s="24">
        <f>+'[1]25''02월'!Q117</f>
        <v>139</v>
      </c>
      <c r="F113" s="92">
        <f t="shared" si="10"/>
        <v>139000</v>
      </c>
      <c r="G113" s="26"/>
      <c r="H113" s="27"/>
      <c r="I113" s="28">
        <f t="shared" si="11"/>
        <v>0</v>
      </c>
      <c r="J113" s="96"/>
      <c r="K113" s="30"/>
      <c r="L113" s="105">
        <f t="shared" si="12"/>
        <v>0</v>
      </c>
      <c r="M113" s="26"/>
      <c r="N113" s="98"/>
      <c r="O113" s="28"/>
      <c r="P113" s="33">
        <f t="shared" si="14"/>
        <v>1000</v>
      </c>
      <c r="Q113" s="34">
        <f t="shared" si="15"/>
        <v>139</v>
      </c>
      <c r="R113" s="35">
        <f t="shared" si="16"/>
        <v>139000</v>
      </c>
      <c r="S113" s="36"/>
      <c r="T113" s="37"/>
    </row>
    <row r="114" spans="1:20" x14ac:dyDescent="0.25">
      <c r="A114" s="121"/>
      <c r="B114" s="122"/>
      <c r="C114" s="129" t="s">
        <v>124</v>
      </c>
      <c r="D114" s="62">
        <f>+'[1]25''02월'!P118</f>
        <v>1000</v>
      </c>
      <c r="E114" s="24">
        <f>+'[1]25''02월'!Q118</f>
        <v>15</v>
      </c>
      <c r="F114" s="92">
        <f t="shared" si="10"/>
        <v>15000</v>
      </c>
      <c r="G114" s="26"/>
      <c r="H114" s="27"/>
      <c r="I114" s="28">
        <f t="shared" si="11"/>
        <v>0</v>
      </c>
      <c r="J114" s="96"/>
      <c r="K114" s="30"/>
      <c r="L114" s="105">
        <f t="shared" si="12"/>
        <v>0</v>
      </c>
      <c r="M114" s="26"/>
      <c r="N114" s="98"/>
      <c r="O114" s="28"/>
      <c r="P114" s="33">
        <f t="shared" si="14"/>
        <v>1000</v>
      </c>
      <c r="Q114" s="34">
        <f t="shared" si="15"/>
        <v>15</v>
      </c>
      <c r="R114" s="35">
        <f t="shared" si="16"/>
        <v>15000</v>
      </c>
      <c r="S114" s="36"/>
      <c r="T114" s="37"/>
    </row>
    <row r="115" spans="1:20" ht="27" x14ac:dyDescent="0.25">
      <c r="A115" s="121"/>
      <c r="B115" s="122"/>
      <c r="C115" s="129" t="s">
        <v>125</v>
      </c>
      <c r="D115" s="62">
        <f>+'[1]25''02월'!P119</f>
        <v>0</v>
      </c>
      <c r="E115" s="24">
        <f>+'[1]25''02월'!Q119</f>
        <v>0</v>
      </c>
      <c r="F115" s="92">
        <f t="shared" si="10"/>
        <v>0</v>
      </c>
      <c r="G115" s="26"/>
      <c r="H115" s="27"/>
      <c r="I115" s="28">
        <f t="shared" si="11"/>
        <v>0</v>
      </c>
      <c r="J115" s="96"/>
      <c r="K115" s="30"/>
      <c r="L115" s="105">
        <f t="shared" si="12"/>
        <v>0</v>
      </c>
      <c r="M115" s="26"/>
      <c r="N115" s="98"/>
      <c r="O115" s="28"/>
      <c r="P115" s="33">
        <f t="shared" si="14"/>
        <v>0</v>
      </c>
      <c r="Q115" s="34">
        <f t="shared" si="15"/>
        <v>0</v>
      </c>
      <c r="R115" s="35">
        <f t="shared" si="16"/>
        <v>0</v>
      </c>
      <c r="S115" s="36"/>
      <c r="T115" s="37"/>
    </row>
    <row r="116" spans="1:20" x14ac:dyDescent="0.25">
      <c r="A116" s="121"/>
      <c r="B116" s="122"/>
      <c r="C116" s="39" t="s">
        <v>126</v>
      </c>
      <c r="D116" s="62">
        <f>+'[1]25''02월'!P120</f>
        <v>29000</v>
      </c>
      <c r="E116" s="24">
        <f>+'[1]25''02월'!Q120</f>
        <v>37</v>
      </c>
      <c r="F116" s="92">
        <f t="shared" ref="F116:F129" si="17">+D116*E116</f>
        <v>1073000</v>
      </c>
      <c r="G116" s="26"/>
      <c r="H116" s="27"/>
      <c r="I116" s="28">
        <f t="shared" si="11"/>
        <v>0</v>
      </c>
      <c r="J116" s="96"/>
      <c r="K116" s="30"/>
      <c r="L116" s="105">
        <f t="shared" ref="L116:L129" si="18">+J116*K116</f>
        <v>0</v>
      </c>
      <c r="M116" s="26">
        <f t="shared" si="9"/>
        <v>0</v>
      </c>
      <c r="N116" s="98"/>
      <c r="O116" s="28">
        <f t="shared" ref="O116:O128" si="19">+M116*N116</f>
        <v>0</v>
      </c>
      <c r="P116" s="33">
        <f t="shared" ref="P116:P129" si="20">+D116</f>
        <v>29000</v>
      </c>
      <c r="Q116" s="34">
        <f t="shared" ref="Q116:Q131" si="21">+E116+H116-K116+N116</f>
        <v>37</v>
      </c>
      <c r="R116" s="35">
        <f t="shared" si="16"/>
        <v>1073000</v>
      </c>
      <c r="S116" s="36"/>
      <c r="T116" s="37"/>
    </row>
    <row r="117" spans="1:20" x14ac:dyDescent="0.3">
      <c r="A117" s="121"/>
      <c r="B117" s="122"/>
      <c r="C117" s="181" t="s">
        <v>127</v>
      </c>
      <c r="D117" s="62">
        <f>+'[1]25''02월'!P121</f>
        <v>11875</v>
      </c>
      <c r="E117" s="24">
        <f>+'[1]25''02월'!Q121</f>
        <v>1</v>
      </c>
      <c r="F117" s="92">
        <f t="shared" si="17"/>
        <v>11875</v>
      </c>
      <c r="G117" s="26"/>
      <c r="H117" s="27"/>
      <c r="I117" s="28">
        <f t="shared" si="11"/>
        <v>0</v>
      </c>
      <c r="J117" s="96"/>
      <c r="K117" s="30"/>
      <c r="L117" s="105">
        <f t="shared" si="18"/>
        <v>0</v>
      </c>
      <c r="M117" s="26"/>
      <c r="N117" s="98"/>
      <c r="O117" s="28"/>
      <c r="P117" s="33">
        <f t="shared" si="20"/>
        <v>11875</v>
      </c>
      <c r="Q117" s="34">
        <f t="shared" si="21"/>
        <v>1</v>
      </c>
      <c r="R117" s="35">
        <f t="shared" si="16"/>
        <v>11875</v>
      </c>
      <c r="S117" s="36"/>
      <c r="T117" s="37"/>
    </row>
    <row r="118" spans="1:20" x14ac:dyDescent="0.3">
      <c r="A118" s="121"/>
      <c r="B118" s="122"/>
      <c r="C118" s="181" t="s">
        <v>128</v>
      </c>
      <c r="D118" s="62">
        <f>+'[1]25''02월'!P122</f>
        <v>18000</v>
      </c>
      <c r="E118" s="24">
        <f>+'[1]25''02월'!Q122</f>
        <v>6</v>
      </c>
      <c r="F118" s="92">
        <f t="shared" si="17"/>
        <v>108000</v>
      </c>
      <c r="G118" s="26"/>
      <c r="H118" s="27"/>
      <c r="I118" s="28">
        <f t="shared" ref="I118:I129" si="22">+G118*H118</f>
        <v>0</v>
      </c>
      <c r="J118" s="96"/>
      <c r="K118" s="30"/>
      <c r="L118" s="105">
        <f t="shared" si="18"/>
        <v>0</v>
      </c>
      <c r="M118" s="26"/>
      <c r="N118" s="98"/>
      <c r="O118" s="28"/>
      <c r="P118" s="33">
        <f t="shared" si="20"/>
        <v>18000</v>
      </c>
      <c r="Q118" s="34">
        <f t="shared" si="21"/>
        <v>6</v>
      </c>
      <c r="R118" s="35">
        <f t="shared" ref="R118:R129" si="23">+P118*Q118</f>
        <v>108000</v>
      </c>
      <c r="S118" s="36"/>
      <c r="T118" s="37"/>
    </row>
    <row r="119" spans="1:20" ht="27" x14ac:dyDescent="0.25">
      <c r="A119" s="121"/>
      <c r="B119" s="122"/>
      <c r="C119" s="103" t="s">
        <v>129</v>
      </c>
      <c r="D119" s="62">
        <f>+'[1]25''02월'!P123</f>
        <v>18000</v>
      </c>
      <c r="E119" s="24">
        <f>+'[1]25''02월'!Q123</f>
        <v>2</v>
      </c>
      <c r="F119" s="92">
        <f t="shared" si="17"/>
        <v>36000</v>
      </c>
      <c r="G119" s="123"/>
      <c r="H119" s="124"/>
      <c r="I119" s="28">
        <f t="shared" si="22"/>
        <v>0</v>
      </c>
      <c r="J119" s="96"/>
      <c r="K119" s="131"/>
      <c r="L119" s="105">
        <f t="shared" si="18"/>
        <v>0</v>
      </c>
      <c r="M119" s="123"/>
      <c r="N119" s="126"/>
      <c r="O119" s="125"/>
      <c r="P119" s="33">
        <f t="shared" si="20"/>
        <v>18000</v>
      </c>
      <c r="Q119" s="34">
        <f t="shared" si="21"/>
        <v>2</v>
      </c>
      <c r="R119" s="35">
        <f t="shared" si="23"/>
        <v>36000</v>
      </c>
      <c r="S119" s="36"/>
      <c r="T119" s="37"/>
    </row>
    <row r="120" spans="1:20" x14ac:dyDescent="0.3">
      <c r="A120" s="121"/>
      <c r="B120" s="122"/>
      <c r="C120" s="181" t="s">
        <v>130</v>
      </c>
      <c r="D120" s="62">
        <f>+'[1]25''02월'!P124</f>
        <v>25650</v>
      </c>
      <c r="E120" s="24">
        <f>+'[1]25''02월'!Q124</f>
        <v>9</v>
      </c>
      <c r="F120" s="92">
        <f t="shared" si="17"/>
        <v>230850</v>
      </c>
      <c r="G120" s="123"/>
      <c r="H120" s="124"/>
      <c r="I120" s="28">
        <f t="shared" si="22"/>
        <v>0</v>
      </c>
      <c r="J120" s="96"/>
      <c r="K120" s="131"/>
      <c r="L120" s="105">
        <f t="shared" si="18"/>
        <v>0</v>
      </c>
      <c r="M120" s="123"/>
      <c r="N120" s="126"/>
      <c r="O120" s="125"/>
      <c r="P120" s="33">
        <f t="shared" si="20"/>
        <v>25650</v>
      </c>
      <c r="Q120" s="34">
        <f t="shared" si="21"/>
        <v>9</v>
      </c>
      <c r="R120" s="35">
        <f t="shared" si="23"/>
        <v>230850</v>
      </c>
      <c r="S120" s="36"/>
      <c r="T120" s="37"/>
    </row>
    <row r="121" spans="1:20" x14ac:dyDescent="0.3">
      <c r="A121" s="121"/>
      <c r="B121" s="122"/>
      <c r="C121" s="181" t="s">
        <v>131</v>
      </c>
      <c r="D121" s="62">
        <f>+'[1]25''02월'!P125</f>
        <v>25650</v>
      </c>
      <c r="E121" s="24">
        <f>+'[1]25''02월'!Q125</f>
        <v>6</v>
      </c>
      <c r="F121" s="92">
        <f t="shared" si="17"/>
        <v>153900</v>
      </c>
      <c r="G121" s="123"/>
      <c r="H121" s="124"/>
      <c r="I121" s="28">
        <f t="shared" si="22"/>
        <v>0</v>
      </c>
      <c r="J121" s="96"/>
      <c r="K121" s="131"/>
      <c r="L121" s="105">
        <f t="shared" si="18"/>
        <v>0</v>
      </c>
      <c r="M121" s="123"/>
      <c r="N121" s="126"/>
      <c r="O121" s="125"/>
      <c r="P121" s="33">
        <f t="shared" si="20"/>
        <v>25650</v>
      </c>
      <c r="Q121" s="34">
        <f t="shared" si="21"/>
        <v>6</v>
      </c>
      <c r="R121" s="35">
        <f t="shared" si="23"/>
        <v>153900</v>
      </c>
      <c r="S121" s="36"/>
      <c r="T121" s="37"/>
    </row>
    <row r="122" spans="1:20" x14ac:dyDescent="0.3">
      <c r="A122" s="121"/>
      <c r="B122" s="122"/>
      <c r="C122" s="182" t="s">
        <v>132</v>
      </c>
      <c r="D122" s="62">
        <f>+'[1]25''02월'!P126</f>
        <v>25110</v>
      </c>
      <c r="E122" s="24">
        <f>+'[1]25''02월'!Q126</f>
        <v>2</v>
      </c>
      <c r="F122" s="92">
        <f t="shared" si="17"/>
        <v>50220</v>
      </c>
      <c r="G122" s="123"/>
      <c r="H122" s="124"/>
      <c r="I122" s="28">
        <f t="shared" si="22"/>
        <v>0</v>
      </c>
      <c r="J122" s="96"/>
      <c r="K122" s="131"/>
      <c r="L122" s="105">
        <f t="shared" si="18"/>
        <v>0</v>
      </c>
      <c r="M122" s="123"/>
      <c r="N122" s="126"/>
      <c r="O122" s="125"/>
      <c r="P122" s="33">
        <f t="shared" si="20"/>
        <v>25110</v>
      </c>
      <c r="Q122" s="34">
        <f t="shared" si="21"/>
        <v>2</v>
      </c>
      <c r="R122" s="35">
        <f t="shared" si="23"/>
        <v>50220</v>
      </c>
      <c r="S122" s="36"/>
      <c r="T122" s="37"/>
    </row>
    <row r="123" spans="1:20" x14ac:dyDescent="0.3">
      <c r="A123" s="121"/>
      <c r="B123" s="122"/>
      <c r="C123" s="183"/>
      <c r="D123" s="62">
        <f>+'[1]25''02월'!P127</f>
        <v>25650</v>
      </c>
      <c r="E123" s="24">
        <f>+'[1]25''02월'!Q127</f>
        <v>5</v>
      </c>
      <c r="F123" s="92">
        <f t="shared" si="17"/>
        <v>128250</v>
      </c>
      <c r="G123" s="123"/>
      <c r="H123" s="124"/>
      <c r="I123" s="28">
        <f t="shared" si="22"/>
        <v>0</v>
      </c>
      <c r="J123" s="96"/>
      <c r="K123" s="131"/>
      <c r="L123" s="105"/>
      <c r="M123" s="123"/>
      <c r="N123" s="126"/>
      <c r="O123" s="125"/>
      <c r="P123" s="33">
        <f t="shared" si="20"/>
        <v>25650</v>
      </c>
      <c r="Q123" s="34">
        <f t="shared" si="21"/>
        <v>5</v>
      </c>
      <c r="R123" s="35">
        <f t="shared" si="23"/>
        <v>128250</v>
      </c>
      <c r="S123" s="36"/>
      <c r="T123" s="37"/>
    </row>
    <row r="124" spans="1:20" x14ac:dyDescent="0.3">
      <c r="A124" s="121"/>
      <c r="B124" s="122"/>
      <c r="C124" s="181" t="s">
        <v>133</v>
      </c>
      <c r="D124" s="62">
        <f>+'[1]25''02월'!P128</f>
        <v>25110</v>
      </c>
      <c r="E124" s="24">
        <f>+'[1]25''02월'!Q128</f>
        <v>8</v>
      </c>
      <c r="F124" s="92">
        <f t="shared" si="17"/>
        <v>200880</v>
      </c>
      <c r="G124" s="123"/>
      <c r="H124" s="124"/>
      <c r="I124" s="28">
        <f t="shared" si="22"/>
        <v>0</v>
      </c>
      <c r="J124" s="96"/>
      <c r="K124" s="131"/>
      <c r="L124" s="105">
        <f t="shared" si="18"/>
        <v>0</v>
      </c>
      <c r="M124" s="123"/>
      <c r="N124" s="126"/>
      <c r="O124" s="125"/>
      <c r="P124" s="33">
        <f t="shared" si="20"/>
        <v>25110</v>
      </c>
      <c r="Q124" s="34">
        <f t="shared" si="21"/>
        <v>8</v>
      </c>
      <c r="R124" s="35">
        <f t="shared" si="23"/>
        <v>200880</v>
      </c>
      <c r="S124" s="36"/>
      <c r="T124" s="37"/>
    </row>
    <row r="125" spans="1:20" x14ac:dyDescent="0.25">
      <c r="A125" s="121"/>
      <c r="B125" s="122"/>
      <c r="C125" s="39" t="s">
        <v>134</v>
      </c>
      <c r="D125" s="62">
        <f>+'[1]25''02월'!P129</f>
        <v>50000</v>
      </c>
      <c r="E125" s="24">
        <f>+'[1]25''02월'!Q129</f>
        <v>0</v>
      </c>
      <c r="F125" s="92">
        <f t="shared" si="17"/>
        <v>0</v>
      </c>
      <c r="G125" s="26"/>
      <c r="H125" s="27"/>
      <c r="I125" s="28">
        <f t="shared" si="22"/>
        <v>0</v>
      </c>
      <c r="J125" s="96"/>
      <c r="K125" s="30"/>
      <c r="L125" s="105">
        <f t="shared" si="18"/>
        <v>0</v>
      </c>
      <c r="M125" s="26">
        <f t="shared" ref="M125:M131" si="24">+J125</f>
        <v>0</v>
      </c>
      <c r="N125" s="98"/>
      <c r="O125" s="28"/>
      <c r="P125" s="33">
        <f t="shared" si="20"/>
        <v>50000</v>
      </c>
      <c r="Q125" s="34">
        <f t="shared" si="21"/>
        <v>0</v>
      </c>
      <c r="R125" s="35">
        <f t="shared" si="23"/>
        <v>0</v>
      </c>
      <c r="S125" s="36"/>
      <c r="T125" s="37"/>
    </row>
    <row r="126" spans="1:20" x14ac:dyDescent="0.25">
      <c r="A126" s="121"/>
      <c r="B126" s="122"/>
      <c r="C126" s="39" t="s">
        <v>135</v>
      </c>
      <c r="D126" s="62">
        <f>+'[1]25''02월'!P130</f>
        <v>16500</v>
      </c>
      <c r="E126" s="24">
        <f>+'[1]25''02월'!Q130</f>
        <v>13</v>
      </c>
      <c r="F126" s="92">
        <f t="shared" si="17"/>
        <v>214500</v>
      </c>
      <c r="G126" s="26"/>
      <c r="H126" s="27"/>
      <c r="I126" s="28">
        <f t="shared" si="22"/>
        <v>0</v>
      </c>
      <c r="J126" s="96"/>
      <c r="K126" s="30"/>
      <c r="L126" s="105">
        <f t="shared" si="18"/>
        <v>0</v>
      </c>
      <c r="M126" s="26">
        <f t="shared" si="24"/>
        <v>0</v>
      </c>
      <c r="N126" s="98"/>
      <c r="O126" s="28">
        <f t="shared" si="19"/>
        <v>0</v>
      </c>
      <c r="P126" s="33">
        <f t="shared" si="20"/>
        <v>16500</v>
      </c>
      <c r="Q126" s="34">
        <f t="shared" si="21"/>
        <v>13</v>
      </c>
      <c r="R126" s="35">
        <f t="shared" si="23"/>
        <v>214500</v>
      </c>
      <c r="S126" s="36"/>
      <c r="T126" s="37"/>
    </row>
    <row r="127" spans="1:20" x14ac:dyDescent="0.25">
      <c r="A127" s="121"/>
      <c r="B127" s="122"/>
      <c r="C127" s="39" t="s">
        <v>136</v>
      </c>
      <c r="D127" s="62">
        <f>+'[1]25''02월'!P131</f>
        <v>6500</v>
      </c>
      <c r="E127" s="24">
        <f>+'[1]25''02월'!Q131</f>
        <v>4</v>
      </c>
      <c r="F127" s="92">
        <f t="shared" si="17"/>
        <v>26000</v>
      </c>
      <c r="G127" s="26"/>
      <c r="H127" s="27"/>
      <c r="I127" s="28">
        <f t="shared" si="22"/>
        <v>0</v>
      </c>
      <c r="J127" s="96"/>
      <c r="K127" s="30"/>
      <c r="L127" s="105">
        <f t="shared" si="18"/>
        <v>0</v>
      </c>
      <c r="M127" s="26"/>
      <c r="N127" s="98"/>
      <c r="O127" s="28"/>
      <c r="P127" s="33">
        <f t="shared" si="20"/>
        <v>6500</v>
      </c>
      <c r="Q127" s="34">
        <f t="shared" si="21"/>
        <v>4</v>
      </c>
      <c r="R127" s="35">
        <f t="shared" si="23"/>
        <v>26000</v>
      </c>
      <c r="S127" s="36"/>
      <c r="T127" s="37"/>
    </row>
    <row r="128" spans="1:20" ht="27" x14ac:dyDescent="0.25">
      <c r="A128" s="121"/>
      <c r="B128" s="122"/>
      <c r="C128" s="39" t="s">
        <v>137</v>
      </c>
      <c r="D128" s="62">
        <f>+'[1]25''02월'!P132</f>
        <v>16133</v>
      </c>
      <c r="E128" s="24">
        <f>+'[1]25''02월'!Q132</f>
        <v>0</v>
      </c>
      <c r="F128" s="92">
        <f t="shared" si="17"/>
        <v>0</v>
      </c>
      <c r="G128" s="26"/>
      <c r="H128" s="27"/>
      <c r="I128" s="28">
        <f t="shared" si="22"/>
        <v>0</v>
      </c>
      <c r="J128" s="96"/>
      <c r="K128" s="30"/>
      <c r="L128" s="105">
        <f t="shared" si="18"/>
        <v>0</v>
      </c>
      <c r="M128" s="26">
        <f t="shared" si="24"/>
        <v>0</v>
      </c>
      <c r="N128" s="98"/>
      <c r="O128" s="28">
        <f t="shared" si="19"/>
        <v>0</v>
      </c>
      <c r="P128" s="33">
        <f t="shared" si="20"/>
        <v>16133</v>
      </c>
      <c r="Q128" s="34">
        <f t="shared" si="21"/>
        <v>0</v>
      </c>
      <c r="R128" s="35">
        <f t="shared" si="23"/>
        <v>0</v>
      </c>
      <c r="S128" s="36"/>
      <c r="T128" s="37"/>
    </row>
    <row r="129" spans="1:21" ht="27.75" thickBot="1" x14ac:dyDescent="0.3">
      <c r="A129" s="121"/>
      <c r="B129" s="122"/>
      <c r="C129" s="39" t="s">
        <v>138</v>
      </c>
      <c r="D129" s="77">
        <f>+'[1]25''02월'!P136</f>
        <v>7543</v>
      </c>
      <c r="E129" s="78">
        <f>+'[1]25''02월'!Q136</f>
        <v>43</v>
      </c>
      <c r="F129" s="92">
        <f t="shared" si="17"/>
        <v>324349</v>
      </c>
      <c r="G129" s="26"/>
      <c r="H129" s="27"/>
      <c r="I129" s="28">
        <f t="shared" si="22"/>
        <v>0</v>
      </c>
      <c r="J129" s="96"/>
      <c r="K129" s="30"/>
      <c r="L129" s="105">
        <f t="shared" si="18"/>
        <v>0</v>
      </c>
      <c r="M129" s="26">
        <f t="shared" si="24"/>
        <v>0</v>
      </c>
      <c r="N129" s="98"/>
      <c r="O129" s="28"/>
      <c r="P129" s="33">
        <f t="shared" si="20"/>
        <v>7543</v>
      </c>
      <c r="Q129" s="34">
        <f t="shared" si="21"/>
        <v>43</v>
      </c>
      <c r="R129" s="35">
        <f t="shared" si="23"/>
        <v>324349</v>
      </c>
      <c r="S129" s="36"/>
      <c r="T129" s="37"/>
    </row>
    <row r="130" spans="1:21" ht="24" customHeight="1" thickBot="1" x14ac:dyDescent="0.35">
      <c r="A130" s="133"/>
      <c r="B130" s="134"/>
      <c r="C130" s="135" t="s">
        <v>63</v>
      </c>
      <c r="D130" s="136"/>
      <c r="E130" s="137"/>
      <c r="F130" s="110">
        <f>SUM(F54:F129)</f>
        <v>29180062.856800001</v>
      </c>
      <c r="G130" s="111"/>
      <c r="H130" s="112"/>
      <c r="I130" s="113">
        <f>SUM(I54:I129)</f>
        <v>0</v>
      </c>
      <c r="J130" s="114"/>
      <c r="K130" s="115"/>
      <c r="L130" s="110">
        <f>SUM(L54:L129)</f>
        <v>0</v>
      </c>
      <c r="M130" s="191">
        <f t="shared" si="24"/>
        <v>0</v>
      </c>
      <c r="N130" s="115"/>
      <c r="O130" s="113">
        <f>SUM(O54:O129)</f>
        <v>0</v>
      </c>
      <c r="P130" s="114">
        <f t="shared" ref="P130:P131" si="25">+D130</f>
        <v>0</v>
      </c>
      <c r="Q130" s="115">
        <f t="shared" si="21"/>
        <v>0</v>
      </c>
      <c r="R130" s="110">
        <f>SUM(R54:R129)</f>
        <v>29180062.856800001</v>
      </c>
      <c r="S130" s="116"/>
    </row>
    <row r="131" spans="1:21" s="155" customFormat="1" ht="24" customHeight="1" thickBot="1" x14ac:dyDescent="0.35">
      <c r="A131" s="138"/>
      <c r="B131" s="139"/>
      <c r="C131" s="140" t="s">
        <v>139</v>
      </c>
      <c r="D131" s="141"/>
      <c r="E131" s="142"/>
      <c r="F131" s="143">
        <f>+F53+F130</f>
        <v>305736461.65680003</v>
      </c>
      <c r="G131" s="144"/>
      <c r="H131" s="145"/>
      <c r="I131" s="146">
        <f>+I53+I130</f>
        <v>0</v>
      </c>
      <c r="J131" s="147"/>
      <c r="K131" s="148"/>
      <c r="L131" s="149">
        <f>+L53+L130</f>
        <v>0</v>
      </c>
      <c r="M131" s="26">
        <f t="shared" si="24"/>
        <v>0</v>
      </c>
      <c r="N131" s="150"/>
      <c r="O131" s="146">
        <f>+O53+O130</f>
        <v>0</v>
      </c>
      <c r="P131" s="151">
        <f t="shared" si="25"/>
        <v>0</v>
      </c>
      <c r="Q131" s="152">
        <f t="shared" si="21"/>
        <v>0</v>
      </c>
      <c r="R131" s="153">
        <f>+R53+R130</f>
        <v>305736461.65680003</v>
      </c>
      <c r="S131" s="154"/>
      <c r="T131" s="2"/>
      <c r="U131" s="2"/>
    </row>
    <row r="132" spans="1:21" ht="16.5" x14ac:dyDescent="0.3">
      <c r="T132" s="155"/>
      <c r="U132" s="155"/>
    </row>
  </sheetData>
  <mergeCells count="24">
    <mergeCell ref="A53:C53"/>
    <mergeCell ref="C122:C123"/>
    <mergeCell ref="B33:B38"/>
    <mergeCell ref="B39:B47"/>
    <mergeCell ref="C39:C40"/>
    <mergeCell ref="C41:C42"/>
    <mergeCell ref="B48:B52"/>
    <mergeCell ref="B4:B21"/>
    <mergeCell ref="C16:C17"/>
    <mergeCell ref="C20:C21"/>
    <mergeCell ref="B22:B25"/>
    <mergeCell ref="C24:C25"/>
    <mergeCell ref="B26:B32"/>
    <mergeCell ref="C30:C31"/>
    <mergeCell ref="A1:S1"/>
    <mergeCell ref="A2:A3"/>
    <mergeCell ref="B2:B3"/>
    <mergeCell ref="C2:C3"/>
    <mergeCell ref="D2:F2"/>
    <mergeCell ref="G2:I2"/>
    <mergeCell ref="J2:L2"/>
    <mergeCell ref="M2:O2"/>
    <mergeCell ref="P2:R2"/>
    <mergeCell ref="S2:S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5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B9950-4561-4B15-89FA-4DA984401904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25'03월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승효 목</dc:creator>
  <cp:lastModifiedBy>승효 목</cp:lastModifiedBy>
  <dcterms:created xsi:type="dcterms:W3CDTF">2025-03-26T04:02:18Z</dcterms:created>
  <dcterms:modified xsi:type="dcterms:W3CDTF">2025-03-26T05:32:54Z</dcterms:modified>
</cp:coreProperties>
</file>